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9024" tabRatio="820"/>
  </bookViews>
  <sheets>
    <sheet name="Global CAPACITY opt.compr.kbps" sheetId="35" r:id="rId1"/>
    <sheet name="Global SUBSCRIBER" sheetId="34" r:id="rId2"/>
  </sheets>
  <externalReferences>
    <externalReference r:id="rId3"/>
    <externalReference r:id="rId4"/>
    <externalReference r:id="rId5"/>
  </externalReferences>
  <definedNames>
    <definedName name="AD">'[1]data rates (2)'!$D$20</definedName>
    <definedName name="AU">'[1]data rates (2)'!$C$20</definedName>
    <definedName name="BD">'[1]data rates (2)'!$D$21</definedName>
    <definedName name="BG">'[1]data rates'!$D$22</definedName>
    <definedName name="br">'[1]capacidad main lines voz'!$B$1</definedName>
    <definedName name="brd">#REF!</definedName>
    <definedName name="BU">'[1]data rates (2)'!$C$21</definedName>
    <definedName name="CD">'[1]data rates (2)'!$D$24</definedName>
    <definedName name="CDL">'[1]data rates'!$E$17</definedName>
    <definedName name="CDO">'[1]data rates'!$C$17</definedName>
    <definedName name="CU">'[1]data rates (2)'!$C$24</definedName>
    <definedName name="CUL">'[1]data rates'!$F$17</definedName>
    <definedName name="DDPD">'[1]data rates (2)'!$D$19</definedName>
    <definedName name="DDPU">'[1]data rates (2)'!$C$19</definedName>
    <definedName name="DGD">'[1]data rates (2)'!$D$17</definedName>
    <definedName name="DGU">'[1]data rates (2)'!$C$17</definedName>
    <definedName name="dialup">[2]bps!$D$4</definedName>
    <definedName name="DL">'[1]data rates'!$H$12</definedName>
    <definedName name="DPD">'[1]data rates (2)'!$D$18</definedName>
    <definedName name="DPU">'[1]data rates (2)'!$C$18</definedName>
    <definedName name="GD">'[1]data rates (2)'!$D$23</definedName>
    <definedName name="GSM">[3]comprobando!$C$3</definedName>
    <definedName name="GSM_DL">'[1]data rates'!$E$12</definedName>
    <definedName name="GSM_UL">'[1]data rates'!$F$12</definedName>
    <definedName name="mil">#REF!</definedName>
    <definedName name="tasa">[2]bps!$D$3</definedName>
    <definedName name="TGD">'[1]data rates (2)'!$D$22</definedName>
    <definedName name="TGU">'[1]data rates (2)'!$C$22</definedName>
    <definedName name="UL">'[1]data rates'!$I$12</definedName>
    <definedName name="voz_aire">'[1]data rates'!$B$25</definedName>
    <definedName name="voz_fija">'[1]data rates'!$B$26</definedName>
    <definedName name="WCD_DL">'[1]data rates'!$E$15</definedName>
    <definedName name="WCD_UL">'[1]data rates'!$F$15</definedName>
    <definedName name="X_DL">'[1]data rates'!$C$18</definedName>
    <definedName name="XDO_DL">'[1]data rates'!$C$19</definedName>
    <definedName name="XDO_UL">'[1]data rates'!$D$19</definedName>
  </definedNames>
  <calcPr calcId="145621"/>
</workbook>
</file>

<file path=xl/calcChain.xml><?xml version="1.0" encoding="utf-8"?>
<calcChain xmlns="http://schemas.openxmlformats.org/spreadsheetml/2006/main">
  <c r="C49" i="34" l="1"/>
  <c r="C38" i="35"/>
  <c r="E44" i="34"/>
  <c r="C40" i="34"/>
  <c r="I33" i="34"/>
  <c r="I34" i="34"/>
  <c r="C33" i="34"/>
  <c r="AA49" i="35" l="1"/>
  <c r="T49" i="35"/>
  <c r="R49" i="35"/>
  <c r="Q49" i="35"/>
  <c r="P49" i="35"/>
  <c r="M49" i="35"/>
  <c r="L49" i="35"/>
  <c r="K49" i="35"/>
  <c r="J49" i="35"/>
  <c r="E49" i="35"/>
  <c r="D49" i="35"/>
  <c r="Z45" i="34"/>
  <c r="Y45" i="34"/>
  <c r="S45" i="34"/>
  <c r="Q45" i="34"/>
  <c r="P45" i="34"/>
  <c r="L45" i="34"/>
  <c r="K45" i="34"/>
  <c r="I45" i="34"/>
  <c r="G45" i="34"/>
  <c r="D45" i="34"/>
  <c r="C45" i="34"/>
  <c r="AE9" i="35"/>
  <c r="AE8" i="35"/>
  <c r="B43" i="34"/>
  <c r="B42" i="34"/>
  <c r="B41" i="34"/>
  <c r="AA33" i="34"/>
  <c r="K48" i="34"/>
  <c r="AE31" i="35"/>
  <c r="AA45" i="34"/>
  <c r="F54" i="35"/>
  <c r="B47" i="35"/>
  <c r="B46" i="35"/>
  <c r="B45" i="35"/>
  <c r="AA43" i="35"/>
  <c r="Z43" i="35"/>
  <c r="Y43" i="35"/>
  <c r="X43" i="35"/>
  <c r="W43" i="35"/>
  <c r="V43" i="35"/>
  <c r="U43" i="35"/>
  <c r="T43" i="35"/>
  <c r="S43" i="35"/>
  <c r="R43" i="35"/>
  <c r="Q43" i="35"/>
  <c r="P43" i="35"/>
  <c r="O43" i="35"/>
  <c r="N43" i="35"/>
  <c r="M43" i="35"/>
  <c r="L43" i="35"/>
  <c r="K43" i="35"/>
  <c r="J43" i="35"/>
  <c r="I43" i="35"/>
  <c r="H43" i="35"/>
  <c r="G43" i="35"/>
  <c r="F43" i="35"/>
  <c r="E43" i="35"/>
  <c r="D43" i="35"/>
  <c r="C43" i="35"/>
  <c r="AI37" i="35"/>
  <c r="AD37" i="35"/>
  <c r="AI36" i="35"/>
  <c r="AD36" i="35"/>
  <c r="AI35" i="35"/>
  <c r="AD35" i="35"/>
  <c r="H55" i="35"/>
  <c r="G55" i="35"/>
  <c r="F55" i="35"/>
  <c r="D55" i="35"/>
  <c r="C55" i="35"/>
  <c r="AI34" i="35"/>
  <c r="AD34" i="35"/>
  <c r="AI33" i="35"/>
  <c r="AD33" i="35"/>
  <c r="H54" i="35"/>
  <c r="G54" i="35"/>
  <c r="E54" i="35"/>
  <c r="D54" i="35"/>
  <c r="C54" i="35"/>
  <c r="AI32" i="35"/>
  <c r="AD32" i="35"/>
  <c r="AI31" i="35"/>
  <c r="AD31" i="35"/>
  <c r="AI30" i="35"/>
  <c r="AD30" i="35"/>
  <c r="AI29" i="35"/>
  <c r="AD29" i="35"/>
  <c r="AI28" i="35"/>
  <c r="AD28" i="35"/>
  <c r="H53" i="35"/>
  <c r="G53" i="35"/>
  <c r="F53" i="35"/>
  <c r="E53" i="35"/>
  <c r="D53" i="35"/>
  <c r="AI27" i="35"/>
  <c r="AD27" i="35"/>
  <c r="AI26" i="35"/>
  <c r="AD26" i="35"/>
  <c r="AI25" i="35"/>
  <c r="AD25" i="35"/>
  <c r="AI24" i="35"/>
  <c r="AD24" i="35"/>
  <c r="AI23" i="35"/>
  <c r="AD23" i="35"/>
  <c r="AI22" i="35"/>
  <c r="AD22" i="35"/>
  <c r="AI21" i="35"/>
  <c r="AD21" i="35"/>
  <c r="AI20" i="35"/>
  <c r="AD20" i="35"/>
  <c r="AI19" i="35"/>
  <c r="AD19" i="35"/>
  <c r="AI18" i="35"/>
  <c r="AD18" i="35"/>
  <c r="AI17" i="35"/>
  <c r="AD17" i="35"/>
  <c r="W49" i="35"/>
  <c r="V49" i="35"/>
  <c r="O49" i="35"/>
  <c r="N49" i="35"/>
  <c r="F49" i="35"/>
  <c r="AI16" i="35"/>
  <c r="AD16" i="35"/>
  <c r="AI15" i="35"/>
  <c r="AD15" i="35"/>
  <c r="AI14" i="35"/>
  <c r="AD14" i="35"/>
  <c r="AI13" i="35"/>
  <c r="AD13" i="35"/>
  <c r="AI12" i="35"/>
  <c r="AD12" i="35"/>
  <c r="AI11" i="35"/>
  <c r="AD11" i="35"/>
  <c r="AI10" i="35"/>
  <c r="AD10" i="35"/>
  <c r="AI9" i="35"/>
  <c r="AD9" i="35"/>
  <c r="AI8" i="35"/>
  <c r="AD8" i="35"/>
  <c r="M47" i="34" l="1"/>
  <c r="C53" i="35"/>
  <c r="E55" i="35"/>
  <c r="N48" i="34"/>
  <c r="H47" i="34"/>
  <c r="F48" i="34"/>
  <c r="AE20" i="35"/>
  <c r="P47" i="34"/>
  <c r="AE21" i="35"/>
  <c r="Q51" i="35"/>
  <c r="H43" i="34"/>
  <c r="P43" i="34"/>
  <c r="X43" i="34"/>
  <c r="L41" i="34"/>
  <c r="J42" i="34"/>
  <c r="D41" i="34"/>
  <c r="R42" i="34"/>
  <c r="K41" i="34"/>
  <c r="Q42" i="34"/>
  <c r="J45" i="34"/>
  <c r="T45" i="34"/>
  <c r="AE32" i="35"/>
  <c r="AE22" i="35"/>
  <c r="U47" i="34"/>
  <c r="AE12" i="35"/>
  <c r="AE16" i="35"/>
  <c r="H41" i="34"/>
  <c r="D47" i="34"/>
  <c r="L47" i="34"/>
  <c r="R48" i="34"/>
  <c r="E47" i="34"/>
  <c r="AJ35" i="35"/>
  <c r="Y49" i="35"/>
  <c r="R45" i="34"/>
  <c r="I51" i="35"/>
  <c r="Z51" i="35"/>
  <c r="Z49" i="35"/>
  <c r="AE18" i="35"/>
  <c r="AG18" i="35" s="1"/>
  <c r="F46" i="34"/>
  <c r="AE36" i="35"/>
  <c r="AE26" i="35"/>
  <c r="E45" i="34"/>
  <c r="M45" i="34"/>
  <c r="H45" i="34"/>
  <c r="S49" i="35"/>
  <c r="U52" i="35"/>
  <c r="AE29" i="35"/>
  <c r="AE19" i="35"/>
  <c r="AG19" i="35" s="1"/>
  <c r="T47" i="34"/>
  <c r="Z48" i="34"/>
  <c r="F47" i="34"/>
  <c r="N47" i="34"/>
  <c r="AA48" i="34"/>
  <c r="AJ28" i="35"/>
  <c r="J52" i="35"/>
  <c r="U51" i="35"/>
  <c r="V46" i="34"/>
  <c r="I47" i="34"/>
  <c r="Y47" i="34"/>
  <c r="O48" i="34"/>
  <c r="AJ20" i="35"/>
  <c r="AK20" i="35" s="1"/>
  <c r="C46" i="34"/>
  <c r="G46" i="34"/>
  <c r="O46" i="34"/>
  <c r="R47" i="34"/>
  <c r="H48" i="34"/>
  <c r="P48" i="34"/>
  <c r="AJ32" i="35"/>
  <c r="E46" i="34"/>
  <c r="Y52" i="35"/>
  <c r="J47" i="34"/>
  <c r="G41" i="34"/>
  <c r="J41" i="34"/>
  <c r="F51" i="35"/>
  <c r="J48" i="34"/>
  <c r="X48" i="34"/>
  <c r="C48" i="34"/>
  <c r="AJ18" i="35"/>
  <c r="AK18" i="35" s="1"/>
  <c r="O45" i="34"/>
  <c r="W45" i="34"/>
  <c r="AE34" i="35"/>
  <c r="AE24" i="35"/>
  <c r="X47" i="34"/>
  <c r="M46" i="34"/>
  <c r="G49" i="35"/>
  <c r="U46" i="34"/>
  <c r="H49" i="35"/>
  <c r="U45" i="34"/>
  <c r="D46" i="34"/>
  <c r="L46" i="34"/>
  <c r="T46" i="34"/>
  <c r="V47" i="34"/>
  <c r="W46" i="34"/>
  <c r="Q47" i="34"/>
  <c r="G48" i="34"/>
  <c r="W48" i="34"/>
  <c r="X45" i="34"/>
  <c r="AE17" i="35"/>
  <c r="N46" i="34"/>
  <c r="Z47" i="34"/>
  <c r="AE25" i="35"/>
  <c r="AE35" i="35"/>
  <c r="P52" i="35"/>
  <c r="AJ24" i="35"/>
  <c r="AK24" i="35" s="1"/>
  <c r="O51" i="35"/>
  <c r="C52" i="35"/>
  <c r="H46" i="34"/>
  <c r="P46" i="34"/>
  <c r="C47" i="34"/>
  <c r="K47" i="34"/>
  <c r="S47" i="34"/>
  <c r="AA47" i="34"/>
  <c r="I48" i="34"/>
  <c r="Y48" i="34"/>
  <c r="P40" i="34"/>
  <c r="X40" i="34"/>
  <c r="H42" i="34"/>
  <c r="P42" i="34"/>
  <c r="X42" i="34"/>
  <c r="F43" i="34"/>
  <c r="N43" i="34"/>
  <c r="V43" i="34"/>
  <c r="C41" i="34"/>
  <c r="V51" i="35"/>
  <c r="R46" i="34"/>
  <c r="Z46" i="34"/>
  <c r="S48" i="34"/>
  <c r="AE28" i="35"/>
  <c r="S46" i="34"/>
  <c r="E41" i="34"/>
  <c r="M41" i="34"/>
  <c r="C42" i="34"/>
  <c r="K42" i="34"/>
  <c r="S42" i="34"/>
  <c r="AJ25" i="35"/>
  <c r="AK25" i="35" s="1"/>
  <c r="M52" i="35"/>
  <c r="AJ19" i="35"/>
  <c r="AK19" i="35" s="1"/>
  <c r="F52" i="35"/>
  <c r="I41" i="34"/>
  <c r="Q41" i="34"/>
  <c r="Y41" i="34"/>
  <c r="G42" i="34"/>
  <c r="O42" i="34"/>
  <c r="E43" i="34"/>
  <c r="M43" i="34"/>
  <c r="U43" i="34"/>
  <c r="K52" i="35"/>
  <c r="W42" i="34"/>
  <c r="Z40" i="34"/>
  <c r="AE11" i="35"/>
  <c r="Z42" i="34"/>
  <c r="M40" i="34"/>
  <c r="U41" i="34"/>
  <c r="AA42" i="34"/>
  <c r="I43" i="34"/>
  <c r="Q43" i="34"/>
  <c r="AA41" i="34"/>
  <c r="X41" i="34"/>
  <c r="F42" i="34"/>
  <c r="D43" i="34"/>
  <c r="L43" i="34"/>
  <c r="T43" i="34"/>
  <c r="R51" i="35"/>
  <c r="Y51" i="35"/>
  <c r="I49" i="35"/>
  <c r="R52" i="35"/>
  <c r="C49" i="35"/>
  <c r="N51" i="35"/>
  <c r="S33" i="34"/>
  <c r="U49" i="35"/>
  <c r="E51" i="35"/>
  <c r="H51" i="35"/>
  <c r="S51" i="35"/>
  <c r="AA52" i="35"/>
  <c r="G51" i="35"/>
  <c r="G52" i="35"/>
  <c r="J51" i="35"/>
  <c r="AA51" i="35"/>
  <c r="L52" i="35"/>
  <c r="N52" i="35"/>
  <c r="V52" i="35"/>
  <c r="D50" i="35"/>
  <c r="K51" i="35"/>
  <c r="E52" i="35"/>
  <c r="M51" i="35"/>
  <c r="H52" i="35"/>
  <c r="Y33" i="34"/>
  <c r="O41" i="34"/>
  <c r="W41" i="34"/>
  <c r="O52" i="35"/>
  <c r="W52" i="35"/>
  <c r="D52" i="35"/>
  <c r="T41" i="34"/>
  <c r="AJ29" i="35"/>
  <c r="AJ33" i="35"/>
  <c r="AJ37" i="35"/>
  <c r="AJ36" i="35"/>
  <c r="AJ31" i="35"/>
  <c r="AJ27" i="35"/>
  <c r="AK27" i="35" s="1"/>
  <c r="F41" i="34"/>
  <c r="D42" i="34"/>
  <c r="L42" i="34"/>
  <c r="J43" i="34"/>
  <c r="Z43" i="34"/>
  <c r="G33" i="34"/>
  <c r="W51" i="35"/>
  <c r="W33" i="34"/>
  <c r="L33" i="34"/>
  <c r="O33" i="34"/>
  <c r="D33" i="34"/>
  <c r="T33" i="34"/>
  <c r="S52" i="35"/>
  <c r="F33" i="34"/>
  <c r="N33" i="34"/>
  <c r="V33" i="34"/>
  <c r="T52" i="35"/>
  <c r="AE33" i="35"/>
  <c r="F50" i="35"/>
  <c r="Q52" i="35"/>
  <c r="F45" i="34"/>
  <c r="H33" i="34"/>
  <c r="P50" i="35"/>
  <c r="C51" i="35"/>
  <c r="L51" i="35"/>
  <c r="T51" i="35"/>
  <c r="V45" i="34"/>
  <c r="K46" i="34"/>
  <c r="K33" i="34"/>
  <c r="AA46" i="34"/>
  <c r="V48" i="34"/>
  <c r="D51" i="35"/>
  <c r="AE23" i="35"/>
  <c r="I52" i="35"/>
  <c r="Z52" i="35"/>
  <c r="N45" i="34"/>
  <c r="C50" i="35"/>
  <c r="G47" i="34"/>
  <c r="O47" i="34"/>
  <c r="W47" i="34"/>
  <c r="E48" i="34"/>
  <c r="M48" i="34"/>
  <c r="U48" i="34"/>
  <c r="D48" i="34"/>
  <c r="L48" i="34"/>
  <c r="T48" i="34"/>
  <c r="E33" i="34"/>
  <c r="M33" i="34"/>
  <c r="U33" i="34"/>
  <c r="R33" i="34"/>
  <c r="Z33" i="34"/>
  <c r="I46" i="34"/>
  <c r="Y46" i="34"/>
  <c r="P33" i="34"/>
  <c r="I42" i="34"/>
  <c r="C43" i="34"/>
  <c r="K43" i="34"/>
  <c r="G43" i="34"/>
  <c r="O43" i="34"/>
  <c r="AJ26" i="35"/>
  <c r="AK26" i="35" s="1"/>
  <c r="AJ22" i="35"/>
  <c r="AK22" i="35" s="1"/>
  <c r="G50" i="35"/>
  <c r="AJ21" i="35"/>
  <c r="AK21" i="35" s="1"/>
  <c r="AJ30" i="35"/>
  <c r="Q48" i="34" l="1"/>
  <c r="L54" i="35"/>
  <c r="Q33" i="34"/>
  <c r="AJ9" i="35"/>
  <c r="AE15" i="35"/>
  <c r="AE10" i="35"/>
  <c r="X46" i="34"/>
  <c r="AE30" i="35"/>
  <c r="J33" i="34"/>
  <c r="AJ8" i="35"/>
  <c r="Y43" i="34"/>
  <c r="N54" i="35"/>
  <c r="R55" i="35"/>
  <c r="J46" i="34"/>
  <c r="AA44" i="35"/>
  <c r="Q46" i="34"/>
  <c r="Y54" i="35"/>
  <c r="Z53" i="35"/>
  <c r="AE14" i="35"/>
  <c r="N42" i="34"/>
  <c r="X44" i="34"/>
  <c r="P44" i="34"/>
  <c r="H34" i="34"/>
  <c r="X33" i="34"/>
  <c r="V54" i="35"/>
  <c r="AE27" i="35"/>
  <c r="AG27" i="35" s="1"/>
  <c r="AE37" i="35"/>
  <c r="W40" i="34"/>
  <c r="H40" i="34"/>
  <c r="H44" i="34"/>
  <c r="M54" i="35"/>
  <c r="F44" i="34"/>
  <c r="X34" i="34"/>
  <c r="W44" i="34"/>
  <c r="AE13" i="35"/>
  <c r="V42" i="34"/>
  <c r="H44" i="35"/>
  <c r="P54" i="35"/>
  <c r="R41" i="34"/>
  <c r="Z41" i="34"/>
  <c r="N34" i="34"/>
  <c r="T42" i="34"/>
  <c r="F34" i="34"/>
  <c r="R40" i="34"/>
  <c r="AJ34" i="35"/>
  <c r="AK33" i="35"/>
  <c r="AG21" i="35"/>
  <c r="X52" i="35"/>
  <c r="AG25" i="35"/>
  <c r="AG26" i="35"/>
  <c r="K54" i="35"/>
  <c r="AK28" i="35"/>
  <c r="J40" i="34"/>
  <c r="AK31" i="35"/>
  <c r="AK32" i="35"/>
  <c r="U42" i="34"/>
  <c r="E50" i="35"/>
  <c r="U34" i="34"/>
  <c r="AK29" i="35"/>
  <c r="AG24" i="35"/>
  <c r="O55" i="35"/>
  <c r="O50" i="35"/>
  <c r="AK35" i="35"/>
  <c r="AK36" i="35"/>
  <c r="M42" i="34"/>
  <c r="Q44" i="35"/>
  <c r="AK37" i="35"/>
  <c r="W43" i="34"/>
  <c r="AA43" i="34"/>
  <c r="V44" i="34"/>
  <c r="P41" i="34"/>
  <c r="P34" i="34"/>
  <c r="F40" i="34"/>
  <c r="R44" i="34"/>
  <c r="AK17" i="35"/>
  <c r="AJ17" i="35"/>
  <c r="AG22" i="35"/>
  <c r="I50" i="35"/>
  <c r="AJ23" i="35"/>
  <c r="AK30" i="35"/>
  <c r="S43" i="34"/>
  <c r="Z44" i="34"/>
  <c r="Z34" i="34"/>
  <c r="N44" i="34"/>
  <c r="W34" i="34"/>
  <c r="X49" i="35"/>
  <c r="AG17" i="35"/>
  <c r="AK34" i="35"/>
  <c r="Y42" i="34"/>
  <c r="S41" i="34"/>
  <c r="X49" i="34" l="1"/>
  <c r="N55" i="35"/>
  <c r="R54" i="35"/>
  <c r="I55" i="35"/>
  <c r="U55" i="35"/>
  <c r="P55" i="35"/>
  <c r="V55" i="35"/>
  <c r="AK8" i="35"/>
  <c r="AK9" i="35"/>
  <c r="I54" i="35"/>
  <c r="Y55" i="35"/>
  <c r="T54" i="35"/>
  <c r="Z55" i="35"/>
  <c r="Q55" i="35"/>
  <c r="R53" i="35"/>
  <c r="V53" i="35"/>
  <c r="AA40" i="35"/>
  <c r="J54" i="35"/>
  <c r="I53" i="35"/>
  <c r="X44" i="35"/>
  <c r="J53" i="35"/>
  <c r="K55" i="35"/>
  <c r="J55" i="35"/>
  <c r="Z54" i="35"/>
  <c r="N53" i="35"/>
  <c r="Q54" i="35"/>
  <c r="M53" i="35"/>
  <c r="Y44" i="35"/>
  <c r="P49" i="34"/>
  <c r="W54" i="35"/>
  <c r="M55" i="35"/>
  <c r="O54" i="35"/>
  <c r="H49" i="34"/>
  <c r="L55" i="35"/>
  <c r="AA45" i="35"/>
  <c r="W49" i="34"/>
  <c r="AA46" i="35"/>
  <c r="E42" i="34"/>
  <c r="E34" i="34"/>
  <c r="Z49" i="34"/>
  <c r="J44" i="34"/>
  <c r="J49" i="34" s="1"/>
  <c r="J34" i="34"/>
  <c r="U54" i="35"/>
  <c r="V41" i="34"/>
  <c r="V34" i="34"/>
  <c r="N41" i="34"/>
  <c r="R43" i="34"/>
  <c r="R49" i="34" s="1"/>
  <c r="R34" i="34"/>
  <c r="G44" i="34"/>
  <c r="G34" i="34"/>
  <c r="F44" i="35"/>
  <c r="F40" i="35"/>
  <c r="S54" i="35"/>
  <c r="K44" i="35"/>
  <c r="O44" i="35"/>
  <c r="O40" i="35"/>
  <c r="G44" i="35"/>
  <c r="G40" i="35"/>
  <c r="D40" i="35"/>
  <c r="D44" i="35"/>
  <c r="P44" i="35"/>
  <c r="D34" i="34"/>
  <c r="D44" i="34"/>
  <c r="J50" i="35"/>
  <c r="AK23" i="35"/>
  <c r="AG20" i="35"/>
  <c r="X50" i="35"/>
  <c r="R44" i="35"/>
  <c r="K34" i="34"/>
  <c r="K44" i="34"/>
  <c r="Q40" i="35"/>
  <c r="L53" i="35"/>
  <c r="T34" i="34"/>
  <c r="T44" i="34"/>
  <c r="Y34" i="34"/>
  <c r="Y44" i="34"/>
  <c r="T53" i="35"/>
  <c r="H40" i="35"/>
  <c r="H50" i="35"/>
  <c r="U40" i="34"/>
  <c r="S55" i="35"/>
  <c r="E40" i="35"/>
  <c r="E44" i="35"/>
  <c r="AA55" i="35"/>
  <c r="S44" i="34"/>
  <c r="S34" i="34"/>
  <c r="O53" i="35"/>
  <c r="T55" i="35"/>
  <c r="K50" i="35"/>
  <c r="N44" i="35"/>
  <c r="AA54" i="35"/>
  <c r="C44" i="34"/>
  <c r="C34" i="34"/>
  <c r="V44" i="35"/>
  <c r="AA34" i="34"/>
  <c r="AA44" i="34"/>
  <c r="P53" i="35"/>
  <c r="M50" i="35"/>
  <c r="AG9" i="35"/>
  <c r="F49" i="34"/>
  <c r="T44" i="35"/>
  <c r="U50" i="35"/>
  <c r="U53" i="35"/>
  <c r="P51" i="35"/>
  <c r="U44" i="34"/>
  <c r="X51" i="35"/>
  <c r="AG23" i="35"/>
  <c r="V40" i="34"/>
  <c r="Y53" i="35"/>
  <c r="C40" i="35"/>
  <c r="C44" i="35"/>
  <c r="W53" i="35"/>
  <c r="I44" i="34"/>
  <c r="I40" i="35"/>
  <c r="I44" i="35"/>
  <c r="N40" i="34"/>
  <c r="Q34" i="34"/>
  <c r="Q44" i="34"/>
  <c r="K53" i="35"/>
  <c r="S50" i="35"/>
  <c r="M34" i="34"/>
  <c r="M44" i="34"/>
  <c r="M49" i="34" s="1"/>
  <c r="O44" i="34"/>
  <c r="O34" i="34"/>
  <c r="AA53" i="35"/>
  <c r="S53" i="35"/>
  <c r="L44" i="35"/>
  <c r="L34" i="34"/>
  <c r="L44" i="34"/>
  <c r="S40" i="35"/>
  <c r="S44" i="35"/>
  <c r="W44" i="35"/>
  <c r="E40" i="34"/>
  <c r="Q50" i="35"/>
  <c r="Y50" i="35"/>
  <c r="AA50" i="35"/>
  <c r="W55" i="35"/>
  <c r="L40" i="35"/>
  <c r="Y40" i="35" l="1"/>
  <c r="X40" i="35"/>
  <c r="AG8" i="35"/>
  <c r="Z44" i="35"/>
  <c r="Z40" i="35"/>
  <c r="P40" i="35"/>
  <c r="AA47" i="35"/>
  <c r="W40" i="35"/>
  <c r="N50" i="35"/>
  <c r="N40" i="35"/>
  <c r="K40" i="35"/>
  <c r="N49" i="34"/>
  <c r="AG37" i="35"/>
  <c r="R50" i="35"/>
  <c r="R40" i="35"/>
  <c r="L40" i="34"/>
  <c r="AG31" i="35"/>
  <c r="E49" i="34"/>
  <c r="AG29" i="35"/>
  <c r="T50" i="35"/>
  <c r="T40" i="35"/>
  <c r="T40" i="34"/>
  <c r="S40" i="34"/>
  <c r="X53" i="35"/>
  <c r="AG28" i="35"/>
  <c r="X54" i="35"/>
  <c r="AG33" i="35"/>
  <c r="I40" i="34"/>
  <c r="Z50" i="35"/>
  <c r="L50" i="35"/>
  <c r="AG36" i="35"/>
  <c r="Q40" i="34"/>
  <c r="M44" i="35"/>
  <c r="M40" i="35"/>
  <c r="AG34" i="35"/>
  <c r="V50" i="35"/>
  <c r="V40" i="35"/>
  <c r="W50" i="35"/>
  <c r="AG30" i="35"/>
  <c r="Q53" i="35"/>
  <c r="O40" i="34"/>
  <c r="AA40" i="34"/>
  <c r="X55" i="35"/>
  <c r="AG35" i="35"/>
  <c r="D40" i="34"/>
  <c r="G40" i="34"/>
  <c r="V49" i="34"/>
  <c r="U40" i="35"/>
  <c r="U44" i="35"/>
  <c r="U49" i="34"/>
  <c r="J40" i="35"/>
  <c r="J44" i="35"/>
  <c r="Y40" i="34"/>
  <c r="K40" i="34"/>
  <c r="AG32" i="35"/>
  <c r="AA41" i="35" l="1"/>
  <c r="L49" i="34"/>
  <c r="S49" i="34"/>
  <c r="K49" i="34"/>
  <c r="Q49" i="34"/>
  <c r="T49" i="34"/>
  <c r="G49" i="34"/>
  <c r="AA49" i="34"/>
  <c r="D49" i="34"/>
  <c r="Y49" i="34"/>
  <c r="I49" i="34"/>
  <c r="O49" i="34"/>
  <c r="AA38" i="35" l="1"/>
  <c r="AA48" i="35"/>
  <c r="AA56" i="35" l="1"/>
  <c r="E45" i="35" l="1"/>
  <c r="F47" i="35"/>
  <c r="F46" i="35"/>
  <c r="E46" i="35"/>
  <c r="F45" i="35"/>
  <c r="E47" i="35" l="1"/>
  <c r="O45" i="35"/>
  <c r="C45" i="35"/>
  <c r="V46" i="35"/>
  <c r="V45" i="35"/>
  <c r="O47" i="35"/>
  <c r="D47" i="35"/>
  <c r="L47" i="35"/>
  <c r="H47" i="35"/>
  <c r="Q45" i="35"/>
  <c r="K45" i="35"/>
  <c r="J47" i="35"/>
  <c r="R47" i="35"/>
  <c r="K46" i="35"/>
  <c r="O46" i="35"/>
  <c r="N47" i="35"/>
  <c r="L46" i="35"/>
  <c r="V47" i="35"/>
  <c r="J46" i="35"/>
  <c r="D46" i="35"/>
  <c r="P46" i="35"/>
  <c r="K47" i="35"/>
  <c r="J45" i="35"/>
  <c r="P47" i="35"/>
  <c r="I45" i="35"/>
  <c r="C47" i="35"/>
  <c r="C46" i="35"/>
  <c r="I46" i="35"/>
  <c r="D45" i="35"/>
  <c r="I47" i="35"/>
  <c r="Q47" i="35"/>
  <c r="L45" i="35"/>
  <c r="N45" i="35"/>
  <c r="H46" i="35" l="1"/>
  <c r="H45" i="35"/>
  <c r="G46" i="35"/>
  <c r="G47" i="35"/>
  <c r="AK12" i="35"/>
  <c r="AK11" i="35"/>
  <c r="AK16" i="35"/>
  <c r="AK10" i="35"/>
  <c r="AJ15" i="35"/>
  <c r="AJ13" i="35"/>
  <c r="AJ12" i="35"/>
  <c r="AJ16" i="35"/>
  <c r="U47" i="35"/>
  <c r="S45" i="35"/>
  <c r="W46" i="35"/>
  <c r="W47" i="35"/>
  <c r="T47" i="35"/>
  <c r="W45" i="35"/>
  <c r="AJ14" i="35"/>
  <c r="S46" i="35"/>
  <c r="Q46" i="35"/>
  <c r="M46" i="35"/>
  <c r="M45" i="35"/>
  <c r="G45" i="35"/>
  <c r="R45" i="35"/>
  <c r="P45" i="35"/>
  <c r="N46" i="35"/>
  <c r="T46" i="35"/>
  <c r="M47" i="35"/>
  <c r="R46" i="35"/>
  <c r="R38" i="35" l="1"/>
  <c r="AJ11" i="35"/>
  <c r="AK15" i="35"/>
  <c r="AK14" i="35"/>
  <c r="U46" i="35"/>
  <c r="AG13" i="35"/>
  <c r="AK13" i="35"/>
  <c r="U45" i="35"/>
  <c r="T45" i="35"/>
  <c r="S47" i="35"/>
  <c r="O41" i="35"/>
  <c r="O38" i="35"/>
  <c r="O48" i="35"/>
  <c r="O56" i="35" s="1"/>
  <c r="V41" i="35"/>
  <c r="V48" i="35"/>
  <c r="V38" i="35"/>
  <c r="P48" i="35"/>
  <c r="P56" i="35" s="1"/>
  <c r="P41" i="35"/>
  <c r="P38" i="35"/>
  <c r="AJ10" i="35"/>
  <c r="E48" i="35"/>
  <c r="E56" i="35" s="1"/>
  <c r="E41" i="35"/>
  <c r="E38" i="35"/>
  <c r="F48" i="35"/>
  <c r="F56" i="35" s="1"/>
  <c r="F38" i="35"/>
  <c r="F41" i="35"/>
  <c r="K48" i="35"/>
  <c r="K56" i="35" s="1"/>
  <c r="K41" i="35"/>
  <c r="K38" i="35"/>
  <c r="R48" i="35"/>
  <c r="R56" i="35" s="1"/>
  <c r="V56" i="35" l="1"/>
  <c r="R41" i="35"/>
  <c r="Y45" i="35"/>
  <c r="AG11" i="35"/>
  <c r="AG15" i="35"/>
  <c r="Y46" i="35"/>
  <c r="Y47" i="35"/>
  <c r="AG16" i="35"/>
  <c r="AG14" i="35"/>
  <c r="X46" i="35"/>
  <c r="X45" i="35"/>
  <c r="AG12" i="35"/>
  <c r="G48" i="35"/>
  <c r="G56" i="35" s="1"/>
  <c r="G41" i="35"/>
  <c r="G38" i="35"/>
  <c r="D41" i="35"/>
  <c r="D38" i="35"/>
  <c r="D48" i="35"/>
  <c r="D56" i="35" s="1"/>
  <c r="AG10" i="35"/>
  <c r="N48" i="35"/>
  <c r="N56" i="35" s="1"/>
  <c r="N41" i="35"/>
  <c r="N38" i="35"/>
  <c r="M38" i="35"/>
  <c r="M48" i="35"/>
  <c r="M56" i="35" s="1"/>
  <c r="M41" i="35"/>
  <c r="L38" i="35"/>
  <c r="L41" i="35"/>
  <c r="L48" i="35"/>
  <c r="L56" i="35" s="1"/>
  <c r="U48" i="35"/>
  <c r="U56" i="35" s="1"/>
  <c r="U41" i="35"/>
  <c r="U38" i="35"/>
  <c r="S38" i="35"/>
  <c r="S48" i="35"/>
  <c r="S56" i="35" s="1"/>
  <c r="S41" i="35"/>
  <c r="W38" i="35"/>
  <c r="W48" i="35"/>
  <c r="W41" i="35"/>
  <c r="J38" i="35"/>
  <c r="J41" i="35"/>
  <c r="J48" i="35"/>
  <c r="J56" i="35" s="1"/>
  <c r="C48" i="35"/>
  <c r="C56" i="35" s="1"/>
  <c r="C41" i="35"/>
  <c r="H41" i="35"/>
  <c r="H38" i="35"/>
  <c r="H48" i="35"/>
  <c r="H56" i="35" s="1"/>
  <c r="T48" i="35"/>
  <c r="T56" i="35" s="1"/>
  <c r="T41" i="35"/>
  <c r="T38" i="35"/>
  <c r="Q38" i="35"/>
  <c r="Q48" i="35"/>
  <c r="Q41" i="35"/>
  <c r="I38" i="35"/>
  <c r="I41" i="35"/>
  <c r="I48" i="35"/>
  <c r="I56" i="35" s="1"/>
  <c r="W56" i="35" l="1"/>
  <c r="X48" i="35"/>
  <c r="X47" i="35"/>
  <c r="X41" i="35"/>
  <c r="X38" i="35"/>
  <c r="Z47" i="35"/>
  <c r="Q56" i="35"/>
  <c r="Z45" i="35"/>
  <c r="X56" i="35" l="1"/>
  <c r="Z38" i="35"/>
  <c r="Z46" i="35"/>
  <c r="Z48" i="35"/>
  <c r="Z41" i="35"/>
  <c r="Y41" i="35"/>
  <c r="Y48" i="35"/>
  <c r="Y38" i="35"/>
  <c r="Y56" i="35" l="1"/>
  <c r="Z56" i="35"/>
</calcChain>
</file>

<file path=xl/sharedStrings.xml><?xml version="1.0" encoding="utf-8"?>
<sst xmlns="http://schemas.openxmlformats.org/spreadsheetml/2006/main" count="132" uniqueCount="59">
  <si>
    <t>Dial-up</t>
  </si>
  <si>
    <t>ISDN BRI</t>
  </si>
  <si>
    <t>ISDN PRI</t>
  </si>
  <si>
    <t>DSL</t>
  </si>
  <si>
    <t>FTTH/B</t>
  </si>
  <si>
    <t>Other/unidentified Internet</t>
  </si>
  <si>
    <t>Cable Modem</t>
  </si>
  <si>
    <t>1G: analog</t>
  </si>
  <si>
    <t>2G: GSM</t>
  </si>
  <si>
    <t>2G: cdmaone</t>
  </si>
  <si>
    <t>2G: PDC</t>
  </si>
  <si>
    <t>2G: TDMA</t>
  </si>
  <si>
    <t>2G: iDEN</t>
  </si>
  <si>
    <t>2.5G: GPRS</t>
  </si>
  <si>
    <t>2.5G: EDGE</t>
  </si>
  <si>
    <t>3G: CDMA2000- 1x</t>
  </si>
  <si>
    <t>3G: WCDMA (UMTS)</t>
  </si>
  <si>
    <t>3G: CDMA2000 1xEV-DO</t>
  </si>
  <si>
    <t>Phone analog</t>
  </si>
  <si>
    <t>Fixed-Internet</t>
  </si>
  <si>
    <t>Fixed-phone</t>
  </si>
  <si>
    <t>Mobile</t>
  </si>
  <si>
    <t>TOTAL</t>
  </si>
  <si>
    <t>Phone digital</t>
  </si>
  <si>
    <t>Mobile voice</t>
  </si>
  <si>
    <t>Mobile data</t>
  </si>
  <si>
    <t>DATA</t>
  </si>
  <si>
    <t>VOICE</t>
  </si>
  <si>
    <t>DOWNSTREAM</t>
  </si>
  <si>
    <t>UPSTREAM</t>
  </si>
  <si>
    <t>Fixed-line phone</t>
  </si>
  <si>
    <t>2 G mobile voice</t>
  </si>
  <si>
    <t>3G mobile voice</t>
  </si>
  <si>
    <t>2.5G mobile voice</t>
  </si>
  <si>
    <t>2G mobile data</t>
  </si>
  <si>
    <t>2.5G mobile data</t>
  </si>
  <si>
    <t>3G mobile data</t>
  </si>
  <si>
    <t>2 G mobile</t>
  </si>
  <si>
    <t>2.5G mobile</t>
  </si>
  <si>
    <t>3G mobile</t>
  </si>
  <si>
    <t>AVERAGE PERFORMANCE</t>
  </si>
  <si>
    <t>Other Internet</t>
  </si>
  <si>
    <t xml:space="preserve">1G mobile analog </t>
  </si>
  <si>
    <t>data (fixed and mobile)</t>
  </si>
  <si>
    <t>voice telephony (fixed and mobile)</t>
  </si>
  <si>
    <t>1Gmobile analog voice</t>
  </si>
  <si>
    <t>OtherInternet/unidntf.</t>
  </si>
  <si>
    <t>SUBSCRIBER 2007</t>
  </si>
  <si>
    <t>For more on the methodology, see:</t>
  </si>
  <si>
    <t xml:space="preserve">Hilbert, M., &amp; López, P. (2012b). How to Measure the World’s Technological Capacity to Communicate, Store and Compute Information? Part II: measurement unit and conclusions. International Journal of Communication, 6, 936–955. http://ijoc.org/ojs/index.php/ijoc/article/view/1563/741
</t>
  </si>
  <si>
    <t>Also:</t>
  </si>
  <si>
    <t>Hilbert, M., &amp; López, P. (2011). The World’s Technological Capacity to Store, Communicate, and Compute Information. Science, 332(6025), 60 –65. doi:10.1126/science.1200970</t>
  </si>
  <si>
    <t>http://www.martinhilbert.net/WorldInfoCapacity.html</t>
  </si>
  <si>
    <t>Hilbert, M., &amp; López, P. (2012a). How to Measure the World’s Technological Capacity to Communicate, Store and Compute Information? Part I: results and scope. International Journal of Communication, 6, 956–979. http://ijoc.org/ojs/index.php/ijoc/article/vi</t>
  </si>
  <si>
    <t xml:space="preserve">Hilbert, M. (2011). Mapping the dimensions and characteristics of the world’s technological communication capacity during the period of digitization. In Working Paper. Presented at the 9th World Telecommunication/ICT Indicators Meeting, Mauritius: International Telecommunication Union (ITU). Retrieved from http://www.itu.int/ITU-D/ict/wtim11/documents/inf/015INF-E.pdf
</t>
  </si>
  <si>
    <t>Please cite as:</t>
  </si>
  <si>
    <t>Telecom capacity in optimal compressed kbps</t>
  </si>
  <si>
    <t>Phone digital (incl. also those that are also used for dial-up)</t>
  </si>
  <si>
    <t>Phone digital (excl. those that are also used for dial-up)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</si>
</sst>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_);_(* \(#,##0.0\);_(* &quot;-&quot;??_);_(@_)"/>
    <numFmt numFmtId="167" formatCode="#,##0.0_);\(#,##0.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Calibri"/>
      <family val="2"/>
    </font>
    <font>
      <u/>
      <sz val="10"/>
      <color indexed="12"/>
      <name val="Verdana"/>
      <family val="2"/>
    </font>
    <font>
      <sz val="10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33CC"/>
      <name val="Calibri"/>
      <family val="2"/>
      <scheme val="minor"/>
    </font>
    <font>
      <u/>
      <sz val="11"/>
      <color rgb="FF0033CC"/>
      <name val="Calibri"/>
      <family val="2"/>
    </font>
    <font>
      <u/>
      <sz val="14"/>
      <color rgb="FF0033CC"/>
      <name val="Calibri"/>
      <family val="2"/>
    </font>
    <font>
      <b/>
      <sz val="16"/>
      <color rgb="FF0033CC"/>
      <name val="Calibri"/>
      <family val="2"/>
      <scheme val="minor"/>
    </font>
    <font>
      <b/>
      <u/>
      <sz val="14"/>
      <color rgb="FF0033CC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" fillId="0" borderId="0">
      <alignment readingOrder="2"/>
    </xf>
    <xf numFmtId="41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5" fillId="0" borderId="0"/>
    <xf numFmtId="41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43" fontId="0" fillId="0" borderId="0" xfId="1" applyFont="1"/>
    <xf numFmtId="0" fontId="0" fillId="0" borderId="0" xfId="0" applyAlignment="1">
      <alignment horizontal="right"/>
    </xf>
    <xf numFmtId="164" fontId="0" fillId="0" borderId="0" xfId="1" applyNumberFormat="1" applyFont="1"/>
    <xf numFmtId="164" fontId="9" fillId="0" borderId="0" xfId="1" applyNumberFormat="1" applyFont="1"/>
    <xf numFmtId="0" fontId="9" fillId="0" borderId="0" xfId="0" applyFont="1"/>
    <xf numFmtId="164" fontId="0" fillId="0" borderId="0" xfId="0" applyNumberFormat="1"/>
    <xf numFmtId="41" fontId="0" fillId="0" borderId="0" xfId="0" applyNumberFormat="1"/>
    <xf numFmtId="164" fontId="0" fillId="0" borderId="0" xfId="0" applyNumberFormat="1" applyBorder="1"/>
    <xf numFmtId="3" fontId="0" fillId="0" borderId="0" xfId="0" applyNumberFormat="1"/>
    <xf numFmtId="0" fontId="9" fillId="0" borderId="0" xfId="0" applyFont="1" applyAlignment="1">
      <alignment horizontal="right"/>
    </xf>
    <xf numFmtId="0" fontId="0" fillId="0" borderId="2" xfId="0" applyBorder="1"/>
    <xf numFmtId="164" fontId="0" fillId="0" borderId="0" xfId="1" applyNumberFormat="1" applyFont="1" applyAlignment="1">
      <alignment horizontal="right"/>
    </xf>
    <xf numFmtId="3" fontId="0" fillId="0" borderId="0" xfId="0" applyNumberFormat="1" applyAlignment="1">
      <alignment horizontal="right"/>
    </xf>
    <xf numFmtId="43" fontId="0" fillId="0" borderId="0" xfId="0" applyNumberFormat="1"/>
    <xf numFmtId="9" fontId="0" fillId="0" borderId="0" xfId="22" applyFont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10" fillId="0" borderId="0" xfId="0" applyFont="1"/>
    <xf numFmtId="166" fontId="10" fillId="0" borderId="0" xfId="0" applyNumberFormat="1" applyFont="1"/>
    <xf numFmtId="167" fontId="0" fillId="0" borderId="0" xfId="1" applyNumberFormat="1" applyFont="1" applyAlignment="1">
      <alignment horizontal="left" vertical="center"/>
    </xf>
    <xf numFmtId="167" fontId="10" fillId="0" borderId="0" xfId="1" applyNumberFormat="1" applyFont="1" applyAlignment="1">
      <alignment horizontal="left" vertical="center"/>
    </xf>
    <xf numFmtId="37" fontId="10" fillId="0" borderId="0" xfId="1" applyNumberFormat="1" applyFont="1" applyAlignment="1">
      <alignment horizontal="left" vertical="center"/>
    </xf>
    <xf numFmtId="3" fontId="0" fillId="0" borderId="7" xfId="0" applyNumberFormat="1" applyBorder="1" applyAlignment="1">
      <alignment horizontal="right"/>
    </xf>
    <xf numFmtId="164" fontId="0" fillId="0" borderId="7" xfId="1" applyNumberFormat="1" applyFont="1" applyBorder="1"/>
    <xf numFmtId="166" fontId="10" fillId="0" borderId="7" xfId="0" applyNumberFormat="1" applyFont="1" applyBorder="1"/>
    <xf numFmtId="37" fontId="10" fillId="0" borderId="7" xfId="1" applyNumberFormat="1" applyFont="1" applyBorder="1" applyAlignment="1">
      <alignment horizontal="left" vertical="center"/>
    </xf>
    <xf numFmtId="3" fontId="0" fillId="0" borderId="7" xfId="0" applyNumberFormat="1" applyBorder="1"/>
    <xf numFmtId="43" fontId="0" fillId="0" borderId="7" xfId="1" applyFont="1" applyBorder="1"/>
    <xf numFmtId="3" fontId="0" fillId="0" borderId="0" xfId="0" applyNumberFormat="1" applyBorder="1" applyAlignment="1">
      <alignment horizontal="right"/>
    </xf>
    <xf numFmtId="164" fontId="0" fillId="0" borderId="0" xfId="1" applyNumberFormat="1" applyFont="1" applyBorder="1"/>
    <xf numFmtId="166" fontId="10" fillId="0" borderId="0" xfId="0" applyNumberFormat="1" applyFont="1" applyBorder="1"/>
    <xf numFmtId="167" fontId="10" fillId="0" borderId="0" xfId="1" applyNumberFormat="1" applyFont="1" applyBorder="1" applyAlignment="1">
      <alignment horizontal="left" vertical="center"/>
    </xf>
    <xf numFmtId="37" fontId="10" fillId="0" borderId="0" xfId="1" applyNumberFormat="1" applyFont="1" applyBorder="1" applyAlignment="1">
      <alignment horizontal="left" vertical="center"/>
    </xf>
    <xf numFmtId="3" fontId="0" fillId="0" borderId="0" xfId="0" applyNumberFormat="1" applyBorder="1"/>
    <xf numFmtId="43" fontId="0" fillId="0" borderId="0" xfId="1" applyFont="1" applyBorder="1"/>
    <xf numFmtId="3" fontId="0" fillId="0" borderId="2" xfId="0" applyNumberFormat="1" applyBorder="1" applyAlignment="1">
      <alignment horizontal="right"/>
    </xf>
    <xf numFmtId="164" fontId="0" fillId="0" borderId="2" xfId="1" applyNumberFormat="1" applyFont="1" applyBorder="1"/>
    <xf numFmtId="166" fontId="10" fillId="0" borderId="2" xfId="0" applyNumberFormat="1" applyFont="1" applyBorder="1"/>
    <xf numFmtId="37" fontId="10" fillId="0" borderId="2" xfId="1" applyNumberFormat="1" applyFont="1" applyBorder="1" applyAlignment="1">
      <alignment horizontal="left" vertical="center"/>
    </xf>
    <xf numFmtId="3" fontId="0" fillId="0" borderId="2" xfId="0" applyNumberFormat="1" applyBorder="1"/>
    <xf numFmtId="43" fontId="0" fillId="0" borderId="2" xfId="1" applyFont="1" applyBorder="1"/>
    <xf numFmtId="164" fontId="0" fillId="0" borderId="7" xfId="1" applyNumberFormat="1" applyFont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164" fontId="0" fillId="0" borderId="2" xfId="1" applyNumberFormat="1" applyFont="1" applyBorder="1" applyAlignment="1">
      <alignment horizontal="right"/>
    </xf>
    <xf numFmtId="0" fontId="11" fillId="0" borderId="0" xfId="0" applyFont="1"/>
    <xf numFmtId="164" fontId="12" fillId="0" borderId="0" xfId="1" applyNumberFormat="1" applyFont="1" applyAlignment="1">
      <alignment horizontal="right"/>
    </xf>
    <xf numFmtId="41" fontId="12" fillId="0" borderId="0" xfId="0" applyNumberFormat="1" applyFont="1"/>
    <xf numFmtId="164" fontId="13" fillId="0" borderId="0" xfId="0" applyNumberFormat="1" applyFont="1"/>
    <xf numFmtId="0" fontId="13" fillId="0" borderId="0" xfId="0" applyFont="1"/>
    <xf numFmtId="41" fontId="13" fillId="0" borderId="0" xfId="0" applyNumberFormat="1" applyFont="1"/>
    <xf numFmtId="9" fontId="0" fillId="0" borderId="0" xfId="22" applyNumberFormat="1" applyFont="1"/>
    <xf numFmtId="167" fontId="10" fillId="0" borderId="0" xfId="1" applyNumberFormat="1" applyFont="1" applyAlignment="1">
      <alignment horizontal="right" vertical="center"/>
    </xf>
    <xf numFmtId="167" fontId="10" fillId="0" borderId="7" xfId="1" applyNumberFormat="1" applyFont="1" applyBorder="1" applyAlignment="1">
      <alignment horizontal="right" vertical="center"/>
    </xf>
    <xf numFmtId="167" fontId="10" fillId="0" borderId="0" xfId="1" applyNumberFormat="1" applyFont="1" applyBorder="1" applyAlignment="1">
      <alignment horizontal="right" vertical="center"/>
    </xf>
    <xf numFmtId="167" fontId="10" fillId="0" borderId="2" xfId="1" applyNumberFormat="1" applyFont="1" applyBorder="1" applyAlignment="1">
      <alignment horizontal="right" vertical="center"/>
    </xf>
    <xf numFmtId="165" fontId="0" fillId="0" borderId="7" xfId="1" applyNumberFormat="1" applyFont="1" applyBorder="1"/>
    <xf numFmtId="165" fontId="0" fillId="0" borderId="0" xfId="1" applyNumberFormat="1" applyFont="1" applyBorder="1"/>
    <xf numFmtId="165" fontId="0" fillId="0" borderId="2" xfId="1" applyNumberFormat="1" applyFont="1" applyBorder="1"/>
    <xf numFmtId="0" fontId="0" fillId="0" borderId="0" xfId="0" applyAlignment="1"/>
    <xf numFmtId="0" fontId="14" fillId="0" borderId="0" xfId="0" applyFont="1" applyAlignment="1">
      <alignment horizontal="right"/>
    </xf>
    <xf numFmtId="0" fontId="15" fillId="0" borderId="0" xfId="15" applyFont="1" applyAlignment="1" applyProtection="1"/>
    <xf numFmtId="0" fontId="14" fillId="0" borderId="0" xfId="0" applyFont="1"/>
    <xf numFmtId="0" fontId="16" fillId="0" borderId="0" xfId="15" applyFont="1" applyAlignment="1" applyProtection="1"/>
    <xf numFmtId="0" fontId="14" fillId="0" borderId="0" xfId="0" applyFont="1" applyAlignment="1"/>
    <xf numFmtId="41" fontId="0" fillId="0" borderId="7" xfId="0" applyNumberFormat="1" applyBorder="1"/>
    <xf numFmtId="0" fontId="0" fillId="0" borderId="0" xfId="0" applyFill="1" applyBorder="1" applyAlignment="1">
      <alignment horizontal="right"/>
    </xf>
    <xf numFmtId="41" fontId="0" fillId="0" borderId="0" xfId="0" applyNumberFormat="1" applyFill="1" applyBorder="1"/>
    <xf numFmtId="0" fontId="0" fillId="0" borderId="2" xfId="0" applyFill="1" applyBorder="1" applyAlignment="1">
      <alignment horizontal="right"/>
    </xf>
    <xf numFmtId="41" fontId="0" fillId="0" borderId="2" xfId="0" applyNumberFormat="1" applyFill="1" applyBorder="1"/>
    <xf numFmtId="3" fontId="0" fillId="0" borderId="7" xfId="0" applyNumberFormat="1" applyFill="1" applyBorder="1" applyAlignment="1">
      <alignment horizontal="right"/>
    </xf>
    <xf numFmtId="41" fontId="0" fillId="0" borderId="7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164" fontId="0" fillId="0" borderId="0" xfId="1" applyNumberFormat="1" applyFont="1" applyFill="1" applyBorder="1" applyAlignment="1">
      <alignment horizontal="right"/>
    </xf>
    <xf numFmtId="164" fontId="0" fillId="0" borderId="2" xfId="1" applyNumberFormat="1" applyFont="1" applyFill="1" applyBorder="1" applyAlignment="1">
      <alignment horizontal="right"/>
    </xf>
    <xf numFmtId="164" fontId="0" fillId="0" borderId="7" xfId="1" applyNumberFormat="1" applyFont="1" applyFill="1" applyBorder="1" applyAlignment="1">
      <alignment horizontal="right"/>
    </xf>
    <xf numFmtId="41" fontId="0" fillId="0" borderId="8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2" borderId="6" xfId="1" applyNumberFormat="1" applyFont="1" applyFill="1" applyBorder="1" applyAlignment="1">
      <alignment horizontal="right"/>
    </xf>
    <xf numFmtId="41" fontId="0" fillId="2" borderId="7" xfId="0" applyNumberFormat="1" applyFill="1" applyBorder="1"/>
    <xf numFmtId="41" fontId="0" fillId="2" borderId="8" xfId="0" applyNumberFormat="1" applyFill="1" applyBorder="1"/>
    <xf numFmtId="164" fontId="0" fillId="2" borderId="1" xfId="1" applyNumberFormat="1" applyFont="1" applyFill="1" applyBorder="1" applyAlignment="1">
      <alignment horizontal="right"/>
    </xf>
    <xf numFmtId="164" fontId="0" fillId="2" borderId="2" xfId="0" applyNumberFormat="1" applyFill="1" applyBorder="1"/>
    <xf numFmtId="164" fontId="0" fillId="2" borderId="3" xfId="0" applyNumberFormat="1" applyFill="1" applyBorder="1"/>
    <xf numFmtId="0" fontId="0" fillId="0" borderId="4" xfId="0" applyBorder="1" applyAlignment="1">
      <alignment horizontal="right"/>
    </xf>
    <xf numFmtId="3" fontId="0" fillId="0" borderId="4" xfId="0" applyNumberFormat="1" applyBorder="1" applyAlignment="1">
      <alignment horizontal="right"/>
    </xf>
    <xf numFmtId="164" fontId="0" fillId="0" borderId="5" xfId="0" applyNumberFormat="1" applyBorder="1"/>
    <xf numFmtId="0" fontId="0" fillId="0" borderId="1" xfId="0" applyBorder="1" applyAlignment="1">
      <alignment horizontal="right"/>
    </xf>
    <xf numFmtId="164" fontId="0" fillId="0" borderId="4" xfId="0" applyNumberFormat="1" applyBorder="1"/>
    <xf numFmtId="164" fontId="0" fillId="0" borderId="1" xfId="0" applyNumberFormat="1" applyBorder="1"/>
    <xf numFmtId="0" fontId="9" fillId="0" borderId="0" xfId="0" applyFont="1" applyAlignment="1">
      <alignment horizontal="center"/>
    </xf>
    <xf numFmtId="0" fontId="0" fillId="0" borderId="7" xfId="0" applyBorder="1" applyAlignment="1">
      <alignment horizontal="right"/>
    </xf>
    <xf numFmtId="164" fontId="0" fillId="0" borderId="7" xfId="0" applyNumberFormat="1" applyBorder="1"/>
    <xf numFmtId="164" fontId="0" fillId="0" borderId="8" xfId="0" applyNumberFormat="1" applyBorder="1"/>
    <xf numFmtId="0" fontId="0" fillId="2" borderId="6" xfId="0" applyFill="1" applyBorder="1" applyAlignment="1">
      <alignment horizontal="right"/>
    </xf>
    <xf numFmtId="164" fontId="0" fillId="2" borderId="7" xfId="1" applyNumberFormat="1" applyFont="1" applyFill="1" applyBorder="1"/>
    <xf numFmtId="164" fontId="0" fillId="2" borderId="8" xfId="1" applyNumberFormat="1" applyFont="1" applyFill="1" applyBorder="1"/>
    <xf numFmtId="0" fontId="0" fillId="2" borderId="1" xfId="0" applyFill="1" applyBorder="1" applyAlignment="1">
      <alignment horizontal="right"/>
    </xf>
    <xf numFmtId="164" fontId="0" fillId="2" borderId="2" xfId="1" applyNumberFormat="1" applyFont="1" applyFill="1" applyBorder="1"/>
    <xf numFmtId="164" fontId="0" fillId="2" borderId="3" xfId="1" applyNumberFormat="1" applyFont="1" applyFill="1" applyBorder="1"/>
    <xf numFmtId="0" fontId="0" fillId="0" borderId="0" xfId="0" applyAlignment="1">
      <alignment horizontal="left"/>
    </xf>
    <xf numFmtId="0" fontId="17" fillId="0" borderId="0" xfId="0" applyFont="1" applyAlignment="1">
      <alignment horizontal="right"/>
    </xf>
    <xf numFmtId="0" fontId="18" fillId="0" borderId="0" xfId="15" applyFont="1" applyAlignment="1" applyProtection="1">
      <alignment horizontal="left" vertical="center"/>
    </xf>
    <xf numFmtId="0" fontId="0" fillId="0" borderId="2" xfId="0" applyBorder="1" applyAlignment="1">
      <alignment horizontal="left"/>
    </xf>
    <xf numFmtId="1" fontId="0" fillId="0" borderId="0" xfId="22" applyNumberFormat="1" applyFont="1" applyAlignment="1">
      <alignment horizontal="center"/>
    </xf>
    <xf numFmtId="0" fontId="0" fillId="0" borderId="6" xfId="0" applyBorder="1" applyAlignment="1">
      <alignment horizontal="right"/>
    </xf>
    <xf numFmtId="41" fontId="0" fillId="0" borderId="6" xfId="0" applyNumberFormat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0" fontId="8" fillId="0" borderId="0" xfId="15" applyAlignment="1" applyProtection="1"/>
  </cellXfs>
  <cellStyles count="23">
    <cellStyle name="%" xfId="14"/>
    <cellStyle name="Comma" xfId="1" builtinId="3"/>
    <cellStyle name="Comma [0] 2" xfId="4"/>
    <cellStyle name="Comma [0] 2 2" xfId="11"/>
    <cellStyle name="Comma [0] 3" xfId="18"/>
    <cellStyle name="Comma 2" xfId="5"/>
    <cellStyle name="Comma 2 2" xfId="7"/>
    <cellStyle name="Comma 2 3" xfId="19"/>
    <cellStyle name="Comma 3" xfId="13"/>
    <cellStyle name="Comma 4" xfId="16"/>
    <cellStyle name="Hyperlink" xfId="15" builtinId="8"/>
    <cellStyle name="Hyperlink 2" xfId="8"/>
    <cellStyle name="Normal" xfId="0" builtinId="0"/>
    <cellStyle name="Normal 2" xfId="2"/>
    <cellStyle name="Normal 2 2" xfId="6"/>
    <cellStyle name="Normal 2 2 2" xfId="20"/>
    <cellStyle name="Normal 2 3" xfId="12"/>
    <cellStyle name="Normal 3" xfId="9"/>
    <cellStyle name="Normal 3 2" xfId="17"/>
    <cellStyle name="Normal 4" xfId="10"/>
    <cellStyle name="Percent" xfId="22" builtinId="5"/>
    <cellStyle name="Percent 2" xfId="3"/>
    <cellStyle name="Percent 3" xfId="21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26161846988205"/>
          <c:y val="5.6286538327195795E-2"/>
          <c:w val="0.79944799139396172"/>
          <c:h val="0.81789886530343392"/>
        </c:manualLayout>
      </c:layout>
      <c:areaChart>
        <c:grouping val="percentStacked"/>
        <c:varyColors val="0"/>
        <c:ser>
          <c:idx val="0"/>
          <c:order val="0"/>
          <c:tx>
            <c:strRef>
              <c:f>'Global CAPACITY opt.compr.kbps'!$B$40</c:f>
              <c:strCache>
                <c:ptCount val="1"/>
                <c:pt idx="0">
                  <c:v>voice telephony (fixed and mobile)</c:v>
                </c:pt>
              </c:strCache>
            </c:strRef>
          </c:tx>
          <c:cat>
            <c:numRef>
              <c:f>'Global CAPACITY opt.compr.kbps'!$C$7:$AA$7</c:f>
              <c:numCache>
                <c:formatCode>General</c:formatCod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cat>
          <c:val>
            <c:numRef>
              <c:f>'Global CAPACITY opt.compr.kbps'!$C$40:$AA$40</c:f>
              <c:numCache>
                <c:formatCode>_(* #,##0_);_(* \(#,##0\);_(* "-"_);_(@_)</c:formatCode>
                <c:ptCount val="25"/>
                <c:pt idx="0">
                  <c:v>7532315609</c:v>
                </c:pt>
                <c:pt idx="1">
                  <c:v>8073413244</c:v>
                </c:pt>
                <c:pt idx="2">
                  <c:v>8721191054</c:v>
                </c:pt>
                <c:pt idx="3">
                  <c:v>9447486296</c:v>
                </c:pt>
                <c:pt idx="4">
                  <c:v>10254055243</c:v>
                </c:pt>
                <c:pt idx="5">
                  <c:v>11056049514</c:v>
                </c:pt>
                <c:pt idx="6">
                  <c:v>12003189847</c:v>
                </c:pt>
                <c:pt idx="7">
                  <c:v>13146274380</c:v>
                </c:pt>
                <c:pt idx="8">
                  <c:v>14689992384</c:v>
                </c:pt>
                <c:pt idx="9">
                  <c:v>16476383003</c:v>
                </c:pt>
                <c:pt idx="10">
                  <c:v>18641482518</c:v>
                </c:pt>
                <c:pt idx="11">
                  <c:v>21065790990</c:v>
                </c:pt>
                <c:pt idx="12">
                  <c:v>23569676609</c:v>
                </c:pt>
                <c:pt idx="13">
                  <c:v>27936069762</c:v>
                </c:pt>
                <c:pt idx="14">
                  <c:v>33392822043</c:v>
                </c:pt>
                <c:pt idx="15">
                  <c:v>38139112444</c:v>
                </c:pt>
                <c:pt idx="16">
                  <c:v>41462965392</c:v>
                </c:pt>
                <c:pt idx="17">
                  <c:v>46390629683</c:v>
                </c:pt>
                <c:pt idx="18">
                  <c:v>53397680072</c:v>
                </c:pt>
                <c:pt idx="19">
                  <c:v>61926259751</c:v>
                </c:pt>
                <c:pt idx="20">
                  <c:v>70943257994</c:v>
                </c:pt>
                <c:pt idx="21">
                  <c:v>80416875653</c:v>
                </c:pt>
                <c:pt idx="22">
                  <c:v>91062506802</c:v>
                </c:pt>
                <c:pt idx="23">
                  <c:v>101620410512</c:v>
                </c:pt>
                <c:pt idx="24">
                  <c:v>112720272743</c:v>
                </c:pt>
              </c:numCache>
            </c:numRef>
          </c:val>
        </c:ser>
        <c:ser>
          <c:idx val="1"/>
          <c:order val="1"/>
          <c:tx>
            <c:strRef>
              <c:f>'Global CAPACITY opt.compr.kbps'!$B$41</c:f>
              <c:strCache>
                <c:ptCount val="1"/>
                <c:pt idx="0">
                  <c:v>data (fixed and mobile)</c:v>
                </c:pt>
              </c:strCache>
            </c:strRef>
          </c:tx>
          <c:cat>
            <c:numRef>
              <c:f>'Global CAPACITY opt.compr.kbps'!$C$7:$AA$7</c:f>
              <c:numCache>
                <c:formatCode>General</c:formatCod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cat>
          <c:val>
            <c:numRef>
              <c:f>'Global CAPACITY opt.compr.kbps'!$C$41:$AA$41</c:f>
              <c:numCache>
                <c:formatCode>_(* #,##0_);_(* \(#,##0\);_(* "-"??_);_(@_)</c:formatCode>
                <c:ptCount val="25"/>
                <c:pt idx="0">
                  <c:v>98776</c:v>
                </c:pt>
                <c:pt idx="1">
                  <c:v>194896</c:v>
                </c:pt>
                <c:pt idx="2">
                  <c:v>939764</c:v>
                </c:pt>
                <c:pt idx="3">
                  <c:v>3554796</c:v>
                </c:pt>
                <c:pt idx="4">
                  <c:v>16555402</c:v>
                </c:pt>
                <c:pt idx="5">
                  <c:v>53887403</c:v>
                </c:pt>
                <c:pt idx="6">
                  <c:v>104102283</c:v>
                </c:pt>
                <c:pt idx="7">
                  <c:v>203725722</c:v>
                </c:pt>
                <c:pt idx="8">
                  <c:v>538906524</c:v>
                </c:pt>
                <c:pt idx="9">
                  <c:v>1155453799</c:v>
                </c:pt>
                <c:pt idx="10">
                  <c:v>2771974664</c:v>
                </c:pt>
                <c:pt idx="11">
                  <c:v>5427941334</c:v>
                </c:pt>
                <c:pt idx="12">
                  <c:v>10969855133</c:v>
                </c:pt>
                <c:pt idx="13">
                  <c:v>18277897301</c:v>
                </c:pt>
                <c:pt idx="14">
                  <c:v>31573566019</c:v>
                </c:pt>
                <c:pt idx="15">
                  <c:v>48099354501</c:v>
                </c:pt>
                <c:pt idx="16">
                  <c:v>74104788915</c:v>
                </c:pt>
                <c:pt idx="17">
                  <c:v>126035323849</c:v>
                </c:pt>
                <c:pt idx="18">
                  <c:v>248010700970</c:v>
                </c:pt>
                <c:pt idx="19">
                  <c:v>495921792006</c:v>
                </c:pt>
                <c:pt idx="20">
                  <c:v>1025271050491</c:v>
                </c:pt>
                <c:pt idx="21">
                  <c:v>1968760316018</c:v>
                </c:pt>
                <c:pt idx="22">
                  <c:v>3288256320310</c:v>
                </c:pt>
                <c:pt idx="23">
                  <c:v>4666937997540</c:v>
                </c:pt>
                <c:pt idx="24">
                  <c:v>7126399912188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849280"/>
        <c:axId val="180928896"/>
      </c:areaChart>
      <c:catAx>
        <c:axId val="18084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0928896"/>
        <c:crosses val="autoZero"/>
        <c:auto val="1"/>
        <c:lblAlgn val="ctr"/>
        <c:lblOffset val="100"/>
        <c:tickLblSkip val="3"/>
        <c:noMultiLvlLbl val="0"/>
      </c:catAx>
      <c:valAx>
        <c:axId val="18092889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08492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5723747029602891"/>
          <c:y val="0.40281733331521874"/>
          <c:w val="0.37529367040003253"/>
          <c:h val="0.43959211162198503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55568053993247E-2"/>
          <c:y val="4.8898726368881311E-2"/>
          <c:w val="0.8419553805774278"/>
          <c:h val="0.8147955295910591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pattFill prst="zigZag">
                <a:fgClr>
                  <a:schemeClr val="tx2"/>
                </a:fgClr>
                <a:bgClr>
                  <a:schemeClr val="bg1"/>
                </a:bgClr>
              </a:pattFill>
            </c:spPr>
          </c:dPt>
          <c:dPt>
            <c:idx val="1"/>
            <c:bubble3D val="0"/>
            <c:spPr>
              <a:pattFill prst="wdUpDiag">
                <a:fgClr>
                  <a:schemeClr val="accent2">
                    <a:lumMod val="75000"/>
                  </a:schemeClr>
                </a:fgClr>
                <a:bgClr>
                  <a:schemeClr val="bg1"/>
                </a:bgClr>
              </a:pattFill>
            </c:spPr>
          </c:dPt>
          <c:dPt>
            <c:idx val="2"/>
            <c:bubble3D val="0"/>
            <c:spPr>
              <a:pattFill prst="wdDn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</c:spPr>
          </c:dPt>
          <c:dPt>
            <c:idx val="3"/>
            <c:bubble3D val="0"/>
            <c:spPr>
              <a:pattFill prst="ltVert">
                <a:fgClr>
                  <a:srgbClr val="FF0000"/>
                </a:fgClr>
                <a:bgClr>
                  <a:schemeClr val="bg1"/>
                </a:bgClr>
              </a:pattFill>
            </c:spPr>
          </c:dPt>
          <c:dPt>
            <c:idx val="4"/>
            <c:bubble3D val="0"/>
            <c:spPr>
              <a:pattFill prst="narHorz">
                <a:fgClr>
                  <a:srgbClr val="C00000"/>
                </a:fgClr>
                <a:bgClr>
                  <a:schemeClr val="bg1"/>
                </a:bgClr>
              </a:pattFill>
            </c:spPr>
          </c:dPt>
          <c:dPt>
            <c:idx val="5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spPr>
              <a:solidFill>
                <a:srgbClr val="7030A0"/>
              </a:solidFill>
            </c:spPr>
          </c:dPt>
          <c:dPt>
            <c:idx val="8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dLbl>
              <c:idx val="0"/>
              <c:numFmt formatCode="0.00%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.33985376827896502"/>
                  <c:y val="0.1558369316738633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3131608548931384"/>
                  <c:y val="1.8039841793969304E-2"/>
                </c:manualLayout>
              </c:layout>
              <c:numFmt formatCode="0.00%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0.000%" sourceLinked="0"/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'Global SUBSCRIBER'!$B$40:$B$48</c:f>
              <c:strCache>
                <c:ptCount val="9"/>
                <c:pt idx="0">
                  <c:v>Fixed-line phone</c:v>
                </c:pt>
                <c:pt idx="1">
                  <c:v>Cable Modem</c:v>
                </c:pt>
                <c:pt idx="2">
                  <c:v>DSL</c:v>
                </c:pt>
                <c:pt idx="3">
                  <c:v>FTTH/B</c:v>
                </c:pt>
                <c:pt idx="4">
                  <c:v>Other Internet</c:v>
                </c:pt>
                <c:pt idx="5">
                  <c:v>1G mobile analog </c:v>
                </c:pt>
                <c:pt idx="6">
                  <c:v>2 G mobile</c:v>
                </c:pt>
                <c:pt idx="7">
                  <c:v>2.5G mobile</c:v>
                </c:pt>
                <c:pt idx="8">
                  <c:v>3G mobile</c:v>
                </c:pt>
              </c:strCache>
            </c:strRef>
          </c:cat>
          <c:val>
            <c:numRef>
              <c:f>'Global SUBSCRIBER'!$C$40:$C$48</c:f>
              <c:numCache>
                <c:formatCode>_(* #,##0_);_(* \(#,##0\);_(* "-"??_);_(@_)</c:formatCode>
                <c:ptCount val="9"/>
                <c:pt idx="0">
                  <c:v>422425529.32275993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16000</c:v>
                </c:pt>
                <c:pt idx="5">
                  <c:v>1472155.811111111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498031496062992E-2"/>
          <c:y val="2.4591558756577227E-2"/>
          <c:w val="0.82780183727034118"/>
          <c:h val="0.8474179945516289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pattFill prst="zigZag">
                <a:fgClr>
                  <a:schemeClr val="tx2"/>
                </a:fgClr>
                <a:bgClr>
                  <a:schemeClr val="bg1"/>
                </a:bgClr>
              </a:pattFill>
            </c:spPr>
          </c:dPt>
          <c:dPt>
            <c:idx val="1"/>
            <c:bubble3D val="0"/>
            <c:spPr>
              <a:pattFill prst="wdUpDiag">
                <a:fgClr>
                  <a:schemeClr val="accent2">
                    <a:lumMod val="75000"/>
                  </a:schemeClr>
                </a:fgClr>
                <a:bgClr>
                  <a:schemeClr val="bg1"/>
                </a:bgClr>
              </a:pattFill>
            </c:spPr>
          </c:dPt>
          <c:dPt>
            <c:idx val="2"/>
            <c:bubble3D val="0"/>
            <c:spPr>
              <a:pattFill prst="wdDn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</c:spPr>
          </c:dPt>
          <c:dPt>
            <c:idx val="3"/>
            <c:bubble3D val="0"/>
            <c:spPr>
              <a:pattFill prst="ltVert">
                <a:fgClr>
                  <a:srgbClr val="FF0000"/>
                </a:fgClr>
                <a:bgClr>
                  <a:schemeClr val="bg1"/>
                </a:bgClr>
              </a:pattFill>
            </c:spPr>
          </c:dPt>
          <c:dPt>
            <c:idx val="4"/>
            <c:bubble3D val="0"/>
            <c:spPr>
              <a:pattFill prst="narHorz">
                <a:fgClr>
                  <a:srgbClr val="C00000"/>
                </a:fgClr>
                <a:bgClr>
                  <a:schemeClr val="bg1"/>
                </a:bgClr>
              </a:pattFill>
            </c:spPr>
          </c:dPt>
          <c:dPt>
            <c:idx val="5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spPr>
              <a:solidFill>
                <a:srgbClr val="7030A0"/>
              </a:solidFill>
            </c:spPr>
          </c:dPt>
          <c:dPt>
            <c:idx val="8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0.1494212962962963"/>
                  <c:y val="1.590327275441280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6.1816856226305048E-2"/>
                  <c:y val="-0.1618957345971563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4.4698527267424924E-2"/>
                  <c:y val="-6.750158599843265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16620370370370371"/>
                  <c:y val="8.011344553494793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delete val="1"/>
            </c:dLbl>
            <c:dLbl>
              <c:idx val="8"/>
              <c:delete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'Global SUBSCRIBER'!$B$40:$B$48</c:f>
              <c:strCache>
                <c:ptCount val="9"/>
                <c:pt idx="0">
                  <c:v>Fixed-line phone</c:v>
                </c:pt>
                <c:pt idx="1">
                  <c:v>Cable Modem</c:v>
                </c:pt>
                <c:pt idx="2">
                  <c:v>DSL</c:v>
                </c:pt>
                <c:pt idx="3">
                  <c:v>FTTH/B</c:v>
                </c:pt>
                <c:pt idx="4">
                  <c:v>Other Internet</c:v>
                </c:pt>
                <c:pt idx="5">
                  <c:v>1G mobile analog </c:v>
                </c:pt>
                <c:pt idx="6">
                  <c:v>2 G mobile</c:v>
                </c:pt>
                <c:pt idx="7">
                  <c:v>2.5G mobile</c:v>
                </c:pt>
                <c:pt idx="8">
                  <c:v>3G mobile</c:v>
                </c:pt>
              </c:strCache>
            </c:strRef>
          </c:cat>
          <c:val>
            <c:numRef>
              <c:f>'Global SUBSCRIBER'!$Q$40:$Q$48</c:f>
              <c:numCache>
                <c:formatCode>_(* #,##0_);_(* \(#,##0\);_(* "-"??_);_(@_)</c:formatCode>
                <c:ptCount val="9"/>
                <c:pt idx="0">
                  <c:v>830942114</c:v>
                </c:pt>
                <c:pt idx="1">
                  <c:v>7883544</c:v>
                </c:pt>
                <c:pt idx="2">
                  <c:v>6184042</c:v>
                </c:pt>
                <c:pt idx="3">
                  <c:v>0</c:v>
                </c:pt>
                <c:pt idx="4">
                  <c:v>188336377</c:v>
                </c:pt>
                <c:pt idx="5">
                  <c:v>90392064</c:v>
                </c:pt>
                <c:pt idx="6">
                  <c:v>648365457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52804682600515"/>
          <c:y val="3.0271911104569872E-2"/>
          <c:w val="0.79703330778342973"/>
          <c:h val="0.841726764294650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pattFill prst="zigZag">
                <a:fgClr>
                  <a:schemeClr val="tx2"/>
                </a:fgClr>
                <a:bgClr>
                  <a:schemeClr val="bg1"/>
                </a:bgClr>
              </a:pattFill>
            </c:spPr>
          </c:dPt>
          <c:dPt>
            <c:idx val="1"/>
            <c:bubble3D val="0"/>
            <c:spPr>
              <a:pattFill prst="wdUpDiag">
                <a:fgClr>
                  <a:schemeClr val="accent2">
                    <a:lumMod val="75000"/>
                  </a:schemeClr>
                </a:fgClr>
                <a:bgClr>
                  <a:schemeClr val="bg1"/>
                </a:bgClr>
              </a:pattFill>
            </c:spPr>
          </c:dPt>
          <c:dPt>
            <c:idx val="2"/>
            <c:bubble3D val="0"/>
            <c:spPr>
              <a:pattFill prst="wdDn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</c:spPr>
          </c:dPt>
          <c:dPt>
            <c:idx val="3"/>
            <c:bubble3D val="0"/>
            <c:spPr>
              <a:pattFill prst="ltVert">
                <a:fgClr>
                  <a:srgbClr val="FF0000"/>
                </a:fgClr>
                <a:bgClr>
                  <a:schemeClr val="bg1"/>
                </a:bgClr>
              </a:pattFill>
            </c:spPr>
          </c:dPt>
          <c:dPt>
            <c:idx val="4"/>
            <c:bubble3D val="0"/>
            <c:spPr>
              <a:pattFill prst="narHorz">
                <a:fgClr>
                  <a:srgbClr val="C00000"/>
                </a:fgClr>
                <a:bgClr>
                  <a:schemeClr val="bg1"/>
                </a:bgClr>
              </a:pattFill>
            </c:spPr>
          </c:dPt>
          <c:dPt>
            <c:idx val="5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spPr>
              <a:solidFill>
                <a:srgbClr val="7030A0"/>
              </a:solidFill>
            </c:spPr>
          </c:dPt>
          <c:dPt>
            <c:idx val="8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-3.2088356212110655E-4"/>
                  <c:y val="-3.356759143424829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2088356212110655E-4"/>
                  <c:y val="4.6633306350724853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delete val="1"/>
            </c:dLbl>
            <c:dLbl>
              <c:idx val="4"/>
              <c:layout>
                <c:manualLayout>
                  <c:x val="-3.5719113650616682E-2"/>
                  <c:y val="-1.195967326514092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3.0855166887324925E-2"/>
                  <c:y val="-1.460078004268158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6.3194899310152597E-2"/>
                  <c:y val="-1.738207373611008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.18097345132743362"/>
                  <c:y val="-0.101398557656928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'Global SUBSCRIBER'!$B$40:$B$48</c:f>
              <c:strCache>
                <c:ptCount val="9"/>
                <c:pt idx="0">
                  <c:v>Fixed-line phone</c:v>
                </c:pt>
                <c:pt idx="1">
                  <c:v>Cable Modem</c:v>
                </c:pt>
                <c:pt idx="2">
                  <c:v>DSL</c:v>
                </c:pt>
                <c:pt idx="3">
                  <c:v>FTTH/B</c:v>
                </c:pt>
                <c:pt idx="4">
                  <c:v>Other Internet</c:v>
                </c:pt>
                <c:pt idx="5">
                  <c:v>1G mobile analog </c:v>
                </c:pt>
                <c:pt idx="6">
                  <c:v>2 G mobile</c:v>
                </c:pt>
                <c:pt idx="7">
                  <c:v>2.5G mobile</c:v>
                </c:pt>
                <c:pt idx="8">
                  <c:v>3G mobile</c:v>
                </c:pt>
              </c:strCache>
            </c:strRef>
          </c:cat>
          <c:val>
            <c:numRef>
              <c:f>'Global SUBSCRIBER'!$X$40:$X$48</c:f>
              <c:numCache>
                <c:formatCode>_(* #,##0_);_(* \(#,##0\);_(* "-"??_);_(@_)</c:formatCode>
                <c:ptCount val="9"/>
                <c:pt idx="0">
                  <c:v>1144317733</c:v>
                </c:pt>
                <c:pt idx="1">
                  <c:v>81458450</c:v>
                </c:pt>
                <c:pt idx="2">
                  <c:v>231336827</c:v>
                </c:pt>
                <c:pt idx="3">
                  <c:v>25384522</c:v>
                </c:pt>
                <c:pt idx="4">
                  <c:v>212707347</c:v>
                </c:pt>
                <c:pt idx="5">
                  <c:v>2739747</c:v>
                </c:pt>
                <c:pt idx="6">
                  <c:v>260020905</c:v>
                </c:pt>
                <c:pt idx="7">
                  <c:v>2314094393</c:v>
                </c:pt>
                <c:pt idx="8">
                  <c:v>565441708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Global Telecom Subscriptions</a:t>
            </a:r>
          </a:p>
        </c:rich>
      </c:tx>
      <c:layout>
        <c:manualLayout>
          <c:xMode val="edge"/>
          <c:yMode val="edge"/>
          <c:x val="0.2997597657338178"/>
          <c:y val="1.63345311989545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758356283582955E-2"/>
          <c:y val="0.12797927461139899"/>
          <c:w val="0.56656894133784552"/>
          <c:h val="0.71409724205458769"/>
        </c:manualLayout>
      </c:layout>
      <c:areaChart>
        <c:grouping val="percentStacked"/>
        <c:varyColors val="0"/>
        <c:ser>
          <c:idx val="0"/>
          <c:order val="0"/>
          <c:tx>
            <c:strRef>
              <c:f>'Global SUBSCRIBER'!$B$40</c:f>
              <c:strCache>
                <c:ptCount val="1"/>
                <c:pt idx="0">
                  <c:v>Fixed-line phone</c:v>
                </c:pt>
              </c:strCache>
            </c:strRef>
          </c:tx>
          <c:spPr>
            <a:pattFill prst="zigZag">
              <a:fgClr>
                <a:schemeClr val="tx2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cat>
            <c:numRef>
              <c:f>'Global SUBSCRIBER'!$C$8:$AA$8</c:f>
              <c:numCache>
                <c:formatCode>General</c:formatCod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cat>
          <c:val>
            <c:numRef>
              <c:f>'Global SUBSCRIBER'!$C$40:$AA$40</c:f>
              <c:numCache>
                <c:formatCode>_(* #,##0_);_(* \(#,##0\);_(* "-"??_);_(@_)</c:formatCode>
                <c:ptCount val="25"/>
                <c:pt idx="0">
                  <c:v>422425529.32275993</c:v>
                </c:pt>
                <c:pt idx="1">
                  <c:v>443247800.53885335</c:v>
                </c:pt>
                <c:pt idx="2">
                  <c:v>466885751.30511534</c:v>
                </c:pt>
                <c:pt idx="3">
                  <c:v>491805804.38489759</c:v>
                </c:pt>
                <c:pt idx="4">
                  <c:v>519030199</c:v>
                </c:pt>
                <c:pt idx="5">
                  <c:v>544126950</c:v>
                </c:pt>
                <c:pt idx="6">
                  <c:v>571166406</c:v>
                </c:pt>
                <c:pt idx="7">
                  <c:v>602020985</c:v>
                </c:pt>
                <c:pt idx="8">
                  <c:v>638155927</c:v>
                </c:pt>
                <c:pt idx="9">
                  <c:v>677857824</c:v>
                </c:pt>
                <c:pt idx="10">
                  <c:v>716126226</c:v>
                </c:pt>
                <c:pt idx="11">
                  <c:v>754700907</c:v>
                </c:pt>
                <c:pt idx="12">
                  <c:v>778132806</c:v>
                </c:pt>
                <c:pt idx="13">
                  <c:v>808058955</c:v>
                </c:pt>
                <c:pt idx="14">
                  <c:v>830942114</c:v>
                </c:pt>
                <c:pt idx="15">
                  <c:v>839525064</c:v>
                </c:pt>
                <c:pt idx="16">
                  <c:v>868514662</c:v>
                </c:pt>
                <c:pt idx="17">
                  <c:v>914480134</c:v>
                </c:pt>
                <c:pt idx="18">
                  <c:v>1010800626</c:v>
                </c:pt>
                <c:pt idx="19">
                  <c:v>1092360063</c:v>
                </c:pt>
                <c:pt idx="20">
                  <c:v>1126965726</c:v>
                </c:pt>
                <c:pt idx="21">
                  <c:v>1144317733</c:v>
                </c:pt>
                <c:pt idx="22">
                  <c:v>1166700599</c:v>
                </c:pt>
                <c:pt idx="23">
                  <c:v>1162855675</c:v>
                </c:pt>
                <c:pt idx="24">
                  <c:v>1150526723</c:v>
                </c:pt>
              </c:numCache>
            </c:numRef>
          </c:val>
        </c:ser>
        <c:ser>
          <c:idx val="1"/>
          <c:order val="1"/>
          <c:tx>
            <c:strRef>
              <c:f>'Global SUBSCRIBER'!$B$41</c:f>
              <c:strCache>
                <c:ptCount val="1"/>
                <c:pt idx="0">
                  <c:v>Cable Modem</c:v>
                </c:pt>
              </c:strCache>
            </c:strRef>
          </c:tx>
          <c:spPr>
            <a:pattFill prst="wdUpDiag">
              <a:fgClr>
                <a:schemeClr val="accent2">
                  <a:lumMod val="75000"/>
                </a:schemeClr>
              </a:fgClr>
              <a:bgClr>
                <a:schemeClr val="bg1"/>
              </a:bgClr>
            </a:pattFill>
          </c:spPr>
          <c:cat>
            <c:numRef>
              <c:f>'Global SUBSCRIBER'!$C$8:$AA$8</c:f>
              <c:numCache>
                <c:formatCode>General</c:formatCod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cat>
          <c:val>
            <c:numRef>
              <c:f>'Global SUBSCRIBER'!$C$41:$AA$41</c:f>
              <c:numCache>
                <c:formatCode>_(* #,##0_);_(* \(#,##0\);_(* "-"??_);_(@_)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705829</c:v>
                </c:pt>
                <c:pt idx="12">
                  <c:v>1448133</c:v>
                </c:pt>
                <c:pt idx="13">
                  <c:v>2661414</c:v>
                </c:pt>
                <c:pt idx="14">
                  <c:v>7883544</c:v>
                </c:pt>
                <c:pt idx="15">
                  <c:v>15385711</c:v>
                </c:pt>
                <c:pt idx="16">
                  <c:v>24229811</c:v>
                </c:pt>
                <c:pt idx="17">
                  <c:v>33792798</c:v>
                </c:pt>
                <c:pt idx="18">
                  <c:v>43278615</c:v>
                </c:pt>
                <c:pt idx="19">
                  <c:v>54631852</c:v>
                </c:pt>
                <c:pt idx="20">
                  <c:v>68603264</c:v>
                </c:pt>
                <c:pt idx="21">
                  <c:v>81458450</c:v>
                </c:pt>
                <c:pt idx="22">
                  <c:v>90522230</c:v>
                </c:pt>
                <c:pt idx="23">
                  <c:v>97757480</c:v>
                </c:pt>
                <c:pt idx="24">
                  <c:v>106073778</c:v>
                </c:pt>
              </c:numCache>
            </c:numRef>
          </c:val>
        </c:ser>
        <c:ser>
          <c:idx val="2"/>
          <c:order val="2"/>
          <c:tx>
            <c:strRef>
              <c:f>'Global SUBSCRIBER'!$B$42</c:f>
              <c:strCache>
                <c:ptCount val="1"/>
                <c:pt idx="0">
                  <c:v>DSL</c:v>
                </c:pt>
              </c:strCache>
            </c:strRef>
          </c:tx>
          <c:spPr>
            <a:pattFill prst="wdUpDiag">
              <a:fgClr>
                <a:schemeClr val="accent6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cat>
            <c:numRef>
              <c:f>'Global SUBSCRIBER'!$C$8:$AA$8</c:f>
              <c:numCache>
                <c:formatCode>General</c:formatCod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cat>
          <c:val>
            <c:numRef>
              <c:f>'Global SUBSCRIBER'!$C$42:$AA$42</c:f>
              <c:numCache>
                <c:formatCode>_(* #,##0_);_(* \(#,##0\);_(* "-"??_);_(@_)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26000</c:v>
                </c:pt>
                <c:pt idx="11">
                  <c:v>175264</c:v>
                </c:pt>
                <c:pt idx="12">
                  <c:v>382094</c:v>
                </c:pt>
                <c:pt idx="13">
                  <c:v>779703</c:v>
                </c:pt>
                <c:pt idx="14">
                  <c:v>6184042</c:v>
                </c:pt>
                <c:pt idx="15">
                  <c:v>18379022</c:v>
                </c:pt>
                <c:pt idx="16">
                  <c:v>36129420</c:v>
                </c:pt>
                <c:pt idx="17">
                  <c:v>61531085</c:v>
                </c:pt>
                <c:pt idx="18">
                  <c:v>98468510</c:v>
                </c:pt>
                <c:pt idx="19">
                  <c:v>139725113</c:v>
                </c:pt>
                <c:pt idx="20">
                  <c:v>184408011</c:v>
                </c:pt>
                <c:pt idx="21">
                  <c:v>231336827</c:v>
                </c:pt>
                <c:pt idx="22">
                  <c:v>266222311</c:v>
                </c:pt>
                <c:pt idx="23">
                  <c:v>298362745</c:v>
                </c:pt>
                <c:pt idx="24">
                  <c:v>332228547</c:v>
                </c:pt>
              </c:numCache>
            </c:numRef>
          </c:val>
        </c:ser>
        <c:ser>
          <c:idx val="3"/>
          <c:order val="3"/>
          <c:tx>
            <c:strRef>
              <c:f>'Global SUBSCRIBER'!$B$43</c:f>
              <c:strCache>
                <c:ptCount val="1"/>
                <c:pt idx="0">
                  <c:v>FTTH/B</c:v>
                </c:pt>
              </c:strCache>
            </c:strRef>
          </c:tx>
          <c:spPr>
            <a:pattFill prst="dkVert">
              <a:fgClr>
                <a:srgbClr val="FF0000"/>
              </a:fgClr>
              <a:bgClr>
                <a:schemeClr val="bg1"/>
              </a:bgClr>
            </a:pattFill>
          </c:spPr>
          <c:cat>
            <c:numRef>
              <c:f>'Global SUBSCRIBER'!$C$8:$AA$8</c:f>
              <c:numCache>
                <c:formatCode>General</c:formatCod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cat>
          <c:val>
            <c:numRef>
              <c:f>'Global SUBSCRIBER'!$C$43:$AA$43</c:f>
              <c:numCache>
                <c:formatCode>_(* #,##0_);_(* \(#,##0\);_(* "-"??_);_(@_)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131000</c:v>
                </c:pt>
                <c:pt idx="16">
                  <c:v>802189</c:v>
                </c:pt>
                <c:pt idx="17">
                  <c:v>2109900</c:v>
                </c:pt>
                <c:pt idx="18">
                  <c:v>4882971</c:v>
                </c:pt>
                <c:pt idx="19">
                  <c:v>9308877</c:v>
                </c:pt>
                <c:pt idx="20">
                  <c:v>17858357</c:v>
                </c:pt>
                <c:pt idx="21">
                  <c:v>25384522</c:v>
                </c:pt>
                <c:pt idx="22">
                  <c:v>33947552</c:v>
                </c:pt>
                <c:pt idx="23">
                  <c:v>44480825</c:v>
                </c:pt>
                <c:pt idx="24">
                  <c:v>55335252</c:v>
                </c:pt>
              </c:numCache>
            </c:numRef>
          </c:val>
        </c:ser>
        <c:ser>
          <c:idx val="4"/>
          <c:order val="4"/>
          <c:tx>
            <c:v>OtherInternet/unidntf.</c:v>
          </c:tx>
          <c:spPr>
            <a:pattFill prst="narHorz">
              <a:fgClr>
                <a:schemeClr val="accent2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cat>
            <c:numRef>
              <c:f>'Global SUBSCRIBER'!$C$8:$AA$8</c:f>
              <c:numCache>
                <c:formatCode>General</c:formatCod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cat>
          <c:val>
            <c:numRef>
              <c:f>'Global SUBSCRIBER'!$C$44:$AA$44</c:f>
              <c:numCache>
                <c:formatCode>_(* #,##0_);_(* \(#,##0\);_(* "-"??_);_(@_)</c:formatCode>
                <c:ptCount val="25"/>
                <c:pt idx="0">
                  <c:v>16000</c:v>
                </c:pt>
                <c:pt idx="1">
                  <c:v>30000</c:v>
                </c:pt>
                <c:pt idx="2">
                  <c:v>108996.82769227089</c:v>
                </c:pt>
                <c:pt idx="3">
                  <c:v>246498.49093371601</c:v>
                </c:pt>
                <c:pt idx="4">
                  <c:v>1145418</c:v>
                </c:pt>
                <c:pt idx="5">
                  <c:v>1988498</c:v>
                </c:pt>
                <c:pt idx="6">
                  <c:v>3169189</c:v>
                </c:pt>
                <c:pt idx="7">
                  <c:v>4718949</c:v>
                </c:pt>
                <c:pt idx="8">
                  <c:v>9507140</c:v>
                </c:pt>
                <c:pt idx="9">
                  <c:v>18033971</c:v>
                </c:pt>
                <c:pt idx="10">
                  <c:v>34125490</c:v>
                </c:pt>
                <c:pt idx="11">
                  <c:v>54801269</c:v>
                </c:pt>
                <c:pt idx="12">
                  <c:v>85490674</c:v>
                </c:pt>
                <c:pt idx="13">
                  <c:v>131266203</c:v>
                </c:pt>
                <c:pt idx="14">
                  <c:v>188336377</c:v>
                </c:pt>
                <c:pt idx="15">
                  <c:v>244033280</c:v>
                </c:pt>
                <c:pt idx="16">
                  <c:v>269216525</c:v>
                </c:pt>
                <c:pt idx="17">
                  <c:v>286650043</c:v>
                </c:pt>
                <c:pt idx="18">
                  <c:v>268560621</c:v>
                </c:pt>
                <c:pt idx="19">
                  <c:v>232372048</c:v>
                </c:pt>
                <c:pt idx="20">
                  <c:v>206285154</c:v>
                </c:pt>
                <c:pt idx="21">
                  <c:v>212707347</c:v>
                </c:pt>
                <c:pt idx="22">
                  <c:v>193106647</c:v>
                </c:pt>
                <c:pt idx="23">
                  <c:v>180643031</c:v>
                </c:pt>
                <c:pt idx="24">
                  <c:v>214089556</c:v>
                </c:pt>
              </c:numCache>
            </c:numRef>
          </c:val>
        </c:ser>
        <c:ser>
          <c:idx val="5"/>
          <c:order val="5"/>
          <c:tx>
            <c:strRef>
              <c:f>'Global SUBSCRIBER'!$B$45</c:f>
              <c:strCache>
                <c:ptCount val="1"/>
                <c:pt idx="0">
                  <c:v>1G mobile analog </c:v>
                </c:pt>
              </c:strCache>
            </c:strRef>
          </c:tx>
          <c:spPr>
            <a:solidFill>
              <a:srgbClr val="7030A0"/>
            </a:solidFill>
          </c:spPr>
          <c:cat>
            <c:numRef>
              <c:f>'Global SUBSCRIBER'!$C$8:$AA$8</c:f>
              <c:numCache>
                <c:formatCode>General</c:formatCod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cat>
          <c:val>
            <c:numRef>
              <c:f>'Global SUBSCRIBER'!$C$45:$AA$45</c:f>
              <c:numCache>
                <c:formatCode>_(* #,##0_);_(* \(#,##0\);_(* "-"??_);_(@_)</c:formatCode>
                <c:ptCount val="25"/>
                <c:pt idx="0">
                  <c:v>1472155.811111111</c:v>
                </c:pt>
                <c:pt idx="1">
                  <c:v>2573508.7666666666</c:v>
                </c:pt>
                <c:pt idx="2">
                  <c:v>4353694.555555556</c:v>
                </c:pt>
                <c:pt idx="3">
                  <c:v>7385111.944444444</c:v>
                </c:pt>
                <c:pt idx="4">
                  <c:v>11211543</c:v>
                </c:pt>
                <c:pt idx="5">
                  <c:v>16286524</c:v>
                </c:pt>
                <c:pt idx="6">
                  <c:v>23064745</c:v>
                </c:pt>
                <c:pt idx="7">
                  <c:v>32792136</c:v>
                </c:pt>
                <c:pt idx="8">
                  <c:v>49953365</c:v>
                </c:pt>
                <c:pt idx="9">
                  <c:v>73784176</c:v>
                </c:pt>
                <c:pt idx="10">
                  <c:v>94569386</c:v>
                </c:pt>
                <c:pt idx="11">
                  <c:v>101623352</c:v>
                </c:pt>
                <c:pt idx="12">
                  <c:v>99662183</c:v>
                </c:pt>
                <c:pt idx="13">
                  <c:v>95555835</c:v>
                </c:pt>
                <c:pt idx="14">
                  <c:v>90392064</c:v>
                </c:pt>
                <c:pt idx="15">
                  <c:v>74333169</c:v>
                </c:pt>
                <c:pt idx="16">
                  <c:v>26000000</c:v>
                </c:pt>
                <c:pt idx="17">
                  <c:v>15700000</c:v>
                </c:pt>
                <c:pt idx="18">
                  <c:v>10700000</c:v>
                </c:pt>
                <c:pt idx="19">
                  <c:v>7600000</c:v>
                </c:pt>
                <c:pt idx="20">
                  <c:v>5169874</c:v>
                </c:pt>
                <c:pt idx="21">
                  <c:v>2739747</c:v>
                </c:pt>
                <c:pt idx="22">
                  <c:v>309621</c:v>
                </c:pt>
                <c:pt idx="23">
                  <c:v>9593</c:v>
                </c:pt>
                <c:pt idx="24">
                  <c:v>0</c:v>
                </c:pt>
              </c:numCache>
            </c:numRef>
          </c:val>
        </c:ser>
        <c:ser>
          <c:idx val="6"/>
          <c:order val="6"/>
          <c:tx>
            <c:strRef>
              <c:f>'Global SUBSCRIBER'!$B$46</c:f>
              <c:strCache>
                <c:ptCount val="1"/>
                <c:pt idx="0">
                  <c:v>2 G mobile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</c:spPr>
          <c:cat>
            <c:numRef>
              <c:f>'Global SUBSCRIBER'!$C$8:$AA$8</c:f>
              <c:numCache>
                <c:formatCode>General</c:formatCod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cat>
          <c:val>
            <c:numRef>
              <c:f>'Global SUBSCRIBER'!$C$46:$AA$46</c:f>
              <c:numCache>
                <c:formatCode>_(* #,##0_);_(* \(#,##0\);_(* "-"??_);_(@_)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200000</c:v>
                </c:pt>
                <c:pt idx="7">
                  <c:v>1400000</c:v>
                </c:pt>
                <c:pt idx="8">
                  <c:v>5600000</c:v>
                </c:pt>
                <c:pt idx="9">
                  <c:v>17020000</c:v>
                </c:pt>
                <c:pt idx="10">
                  <c:v>50550000</c:v>
                </c:pt>
                <c:pt idx="11">
                  <c:v>113420000</c:v>
                </c:pt>
                <c:pt idx="12">
                  <c:v>218600000</c:v>
                </c:pt>
                <c:pt idx="13">
                  <c:v>396400000</c:v>
                </c:pt>
                <c:pt idx="14">
                  <c:v>648365457</c:v>
                </c:pt>
                <c:pt idx="15">
                  <c:v>664269050</c:v>
                </c:pt>
                <c:pt idx="16">
                  <c:v>563837895</c:v>
                </c:pt>
                <c:pt idx="17">
                  <c:v>369852276</c:v>
                </c:pt>
                <c:pt idx="18">
                  <c:v>350718504</c:v>
                </c:pt>
                <c:pt idx="19">
                  <c:v>309272612</c:v>
                </c:pt>
                <c:pt idx="20">
                  <c:v>278255888</c:v>
                </c:pt>
                <c:pt idx="21">
                  <c:v>260020905</c:v>
                </c:pt>
                <c:pt idx="22">
                  <c:v>191118910</c:v>
                </c:pt>
                <c:pt idx="23">
                  <c:v>203545343</c:v>
                </c:pt>
                <c:pt idx="24">
                  <c:v>225415398</c:v>
                </c:pt>
              </c:numCache>
            </c:numRef>
          </c:val>
        </c:ser>
        <c:ser>
          <c:idx val="7"/>
          <c:order val="7"/>
          <c:tx>
            <c:strRef>
              <c:f>'Global SUBSCRIBER'!$B$47</c:f>
              <c:strCache>
                <c:ptCount val="1"/>
                <c:pt idx="0">
                  <c:v>2.5G mobile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cat>
            <c:numRef>
              <c:f>'Global SUBSCRIBER'!$C$8:$AA$8</c:f>
              <c:numCache>
                <c:formatCode>General</c:formatCod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cat>
          <c:val>
            <c:numRef>
              <c:f>'Global SUBSCRIBER'!$C$47:$AA$47</c:f>
              <c:numCache>
                <c:formatCode>_(* #,##0_);_(* \(#,##0\);_(* "-"??_);_(@_)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219770477</c:v>
                </c:pt>
                <c:pt idx="16">
                  <c:v>470939798</c:v>
                </c:pt>
                <c:pt idx="17">
                  <c:v>849627060</c:v>
                </c:pt>
                <c:pt idx="18">
                  <c:v>1123906769</c:v>
                </c:pt>
                <c:pt idx="19">
                  <c:v>1500561025</c:v>
                </c:pt>
                <c:pt idx="20">
                  <c:v>1900717163</c:v>
                </c:pt>
                <c:pt idx="21">
                  <c:v>2314094393</c:v>
                </c:pt>
                <c:pt idx="22">
                  <c:v>2883172252</c:v>
                </c:pt>
                <c:pt idx="23">
                  <c:v>3361076985</c:v>
                </c:pt>
                <c:pt idx="24">
                  <c:v>3751310830</c:v>
                </c:pt>
              </c:numCache>
            </c:numRef>
          </c:val>
        </c:ser>
        <c:ser>
          <c:idx val="8"/>
          <c:order val="8"/>
          <c:tx>
            <c:strRef>
              <c:f>'Global SUBSCRIBER'!$B$48</c:f>
              <c:strCache>
                <c:ptCount val="1"/>
                <c:pt idx="0">
                  <c:v>3G mobile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cat>
            <c:numRef>
              <c:f>'Global SUBSCRIBER'!$C$8:$AA$8</c:f>
              <c:numCache>
                <c:formatCode>General</c:formatCod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cat>
          <c:val>
            <c:numRef>
              <c:f>'Global SUBSCRIBER'!$C$48:$AA$48</c:f>
              <c:numCache>
                <c:formatCode>_(* #,##0_);_(* \(#,##0\);_(* "-"??_);_(@_)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3677200</c:v>
                </c:pt>
                <c:pt idx="16">
                  <c:v>33274200</c:v>
                </c:pt>
                <c:pt idx="17">
                  <c:v>88110000</c:v>
                </c:pt>
                <c:pt idx="18">
                  <c:v>164028000</c:v>
                </c:pt>
                <c:pt idx="19">
                  <c:v>271587126</c:v>
                </c:pt>
                <c:pt idx="20">
                  <c:v>416822098</c:v>
                </c:pt>
                <c:pt idx="21">
                  <c:v>565441708</c:v>
                </c:pt>
                <c:pt idx="22">
                  <c:v>702966271</c:v>
                </c:pt>
                <c:pt idx="23">
                  <c:v>869503107</c:v>
                </c:pt>
                <c:pt idx="24">
                  <c:v>1104640485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355904"/>
        <c:axId val="187357440"/>
      </c:areaChart>
      <c:catAx>
        <c:axId val="18735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87357440"/>
        <c:crosses val="autoZero"/>
        <c:auto val="1"/>
        <c:lblAlgn val="ctr"/>
        <c:lblOffset val="100"/>
        <c:tickLblSkip val="3"/>
        <c:noMultiLvlLbl val="0"/>
      </c:catAx>
      <c:valAx>
        <c:axId val="18735744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873559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7435193879314392"/>
          <c:y val="0.10237763892711713"/>
          <c:w val="0.31964928693043121"/>
          <c:h val="0.7913010261172434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281576894736524E-2"/>
          <c:y val="0.49019869226872959"/>
          <c:w val="6.2554340559738658E-2"/>
          <c:h val="9.1453699866464053E-2"/>
        </c:manualLayout>
      </c:layout>
      <c:pieChart>
        <c:varyColors val="1"/>
        <c:ser>
          <c:idx val="0"/>
          <c:order val="0"/>
          <c:explosion val="803"/>
          <c:dPt>
            <c:idx val="0"/>
            <c:bubble3D val="0"/>
            <c:spPr>
              <a:pattFill prst="zigZag">
                <a:fgClr>
                  <a:schemeClr val="tx2"/>
                </a:fgClr>
                <a:bgClr>
                  <a:schemeClr val="bg1"/>
                </a:bgClr>
              </a:pattFill>
            </c:spPr>
          </c:dPt>
          <c:dPt>
            <c:idx val="1"/>
            <c:bubble3D val="0"/>
            <c:spPr>
              <a:pattFill prst="wdUpDiag">
                <a:fgClr>
                  <a:schemeClr val="accent2">
                    <a:lumMod val="75000"/>
                  </a:schemeClr>
                </a:fgClr>
                <a:bgClr>
                  <a:schemeClr val="bg1"/>
                </a:bgClr>
              </a:pattFill>
            </c:spPr>
          </c:dPt>
          <c:dPt>
            <c:idx val="2"/>
            <c:bubble3D val="0"/>
            <c:spPr>
              <a:pattFill prst="wdDn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</c:spPr>
          </c:dPt>
          <c:dPt>
            <c:idx val="3"/>
            <c:bubble3D val="0"/>
            <c:spPr>
              <a:pattFill prst="ltVert">
                <a:fgClr>
                  <a:srgbClr val="FF0000"/>
                </a:fgClr>
                <a:bgClr>
                  <a:schemeClr val="bg1"/>
                </a:bgClr>
              </a:pattFill>
            </c:spPr>
          </c:dPt>
          <c:dPt>
            <c:idx val="4"/>
            <c:bubble3D val="0"/>
            <c:spPr>
              <a:pattFill prst="narHorz">
                <a:fgClr>
                  <a:srgbClr val="C00000"/>
                </a:fgClr>
                <a:bgClr>
                  <a:schemeClr val="bg1"/>
                </a:bgClr>
              </a:pattFill>
            </c:spPr>
          </c:dPt>
          <c:dPt>
            <c:idx val="5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spPr>
              <a:solidFill>
                <a:srgbClr val="7030A0"/>
              </a:solidFill>
            </c:spPr>
          </c:dPt>
          <c:dPt>
            <c:idx val="8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9"/>
            <c:bubble3D val="0"/>
            <c:spPr>
              <a:pattFill prst="pct75">
                <a:fgClr>
                  <a:schemeClr val="tx2"/>
                </a:fgClr>
                <a:bgClr>
                  <a:schemeClr val="bg1"/>
                </a:bgClr>
              </a:pattFill>
            </c:spPr>
          </c:dPt>
          <c:dPt>
            <c:idx val="10"/>
            <c:bubble3D val="0"/>
            <c:spPr>
              <a:pattFill prst="pct30">
                <a:fgClr>
                  <a:schemeClr val="tx2"/>
                </a:fgClr>
                <a:bgClr>
                  <a:schemeClr val="bg1"/>
                </a:bgClr>
              </a:pattFill>
            </c:spPr>
          </c:dPt>
          <c:dPt>
            <c:idx val="11"/>
            <c:bubble3D val="0"/>
            <c:spPr>
              <a:pattFill prst="pct10">
                <a:fgClr>
                  <a:schemeClr val="tx2"/>
                </a:fgClr>
                <a:bgClr>
                  <a:schemeClr val="bg1"/>
                </a:bgClr>
              </a:pattFill>
            </c:spPr>
          </c:dPt>
          <c:dLbls>
            <c:delete val="1"/>
          </c:dLbls>
          <c:cat>
            <c:strRef>
              <c:f>'Global CAPACITY opt.compr.kbps'!$B$44:$B$55</c:f>
              <c:strCache>
                <c:ptCount val="12"/>
                <c:pt idx="0">
                  <c:v>Fixed-line phone</c:v>
                </c:pt>
                <c:pt idx="1">
                  <c:v>Cable Modem</c:v>
                </c:pt>
                <c:pt idx="2">
                  <c:v>DSL</c:v>
                </c:pt>
                <c:pt idx="3">
                  <c:v>FTTH/B</c:v>
                </c:pt>
                <c:pt idx="4">
                  <c:v>OtherInternet/unidntf.</c:v>
                </c:pt>
                <c:pt idx="5">
                  <c:v>1Gmobile analog voice</c:v>
                </c:pt>
                <c:pt idx="6">
                  <c:v>2 G mobile voice</c:v>
                </c:pt>
                <c:pt idx="7">
                  <c:v>2.5G mobile voice</c:v>
                </c:pt>
                <c:pt idx="8">
                  <c:v>3G mobile voice</c:v>
                </c:pt>
                <c:pt idx="9">
                  <c:v>2G mobile data</c:v>
                </c:pt>
                <c:pt idx="10">
                  <c:v>2.5G mobile data</c:v>
                </c:pt>
                <c:pt idx="11">
                  <c:v>3G mobile data</c:v>
                </c:pt>
              </c:strCache>
            </c:strRef>
          </c:cat>
          <c:val>
            <c:numRef>
              <c:f>'Global CAPACITY opt.compr.kbps'!$Q$44:$Q$55</c:f>
              <c:numCache>
                <c:formatCode>_(* #,##0_);_(* \(#,##0\);_(* "-"??_);_(@_)</c:formatCode>
                <c:ptCount val="12"/>
                <c:pt idx="0" formatCode="_(* #,##0_);_(* \(#,##0\);_(* &quot;-&quot;_);_(@_)">
                  <c:v>23321804421</c:v>
                </c:pt>
                <c:pt idx="1">
                  <c:v>1419746955</c:v>
                </c:pt>
                <c:pt idx="2">
                  <c:v>1112142409</c:v>
                </c:pt>
                <c:pt idx="3">
                  <c:v>0</c:v>
                </c:pt>
                <c:pt idx="4">
                  <c:v>15381923139</c:v>
                </c:pt>
                <c:pt idx="5">
                  <c:v>1139079171</c:v>
                </c:pt>
                <c:pt idx="6">
                  <c:v>8931938451</c:v>
                </c:pt>
                <c:pt idx="7">
                  <c:v>0</c:v>
                </c:pt>
                <c:pt idx="8">
                  <c:v>0</c:v>
                </c:pt>
                <c:pt idx="9">
                  <c:v>13659753516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8.2517482517482518E-2"/>
          <c:y val="7.3009708737864082E-2"/>
          <c:w val="0.82458543031771392"/>
          <c:h val="0.91915449889152201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59061318122636"/>
          <c:y val="2.936132983377078E-2"/>
          <c:w val="0.90419785796917562"/>
          <c:h val="0.9216702803453915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pattFill prst="zigZag">
                <a:fgClr>
                  <a:schemeClr val="tx2"/>
                </a:fgClr>
                <a:bgClr>
                  <a:schemeClr val="bg1"/>
                </a:bgClr>
              </a:pattFill>
            </c:spPr>
          </c:dPt>
          <c:dPt>
            <c:idx val="1"/>
            <c:bubble3D val="0"/>
            <c:spPr>
              <a:pattFill prst="wdUpDiag">
                <a:fgClr>
                  <a:schemeClr val="accent2">
                    <a:lumMod val="75000"/>
                  </a:schemeClr>
                </a:fgClr>
                <a:bgClr>
                  <a:schemeClr val="bg1"/>
                </a:bgClr>
              </a:pattFill>
            </c:spPr>
          </c:dPt>
          <c:dPt>
            <c:idx val="2"/>
            <c:bubble3D val="0"/>
            <c:spPr>
              <a:pattFill prst="wdDn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</c:spPr>
          </c:dPt>
          <c:dPt>
            <c:idx val="3"/>
            <c:bubble3D val="0"/>
            <c:spPr>
              <a:pattFill prst="ltVert">
                <a:fgClr>
                  <a:srgbClr val="FF0000"/>
                </a:fgClr>
                <a:bgClr>
                  <a:schemeClr val="bg1"/>
                </a:bgClr>
              </a:pattFill>
            </c:spPr>
          </c:dPt>
          <c:dPt>
            <c:idx val="4"/>
            <c:bubble3D val="0"/>
            <c:spPr>
              <a:pattFill prst="narHorz">
                <a:fgClr>
                  <a:srgbClr val="C00000"/>
                </a:fgClr>
                <a:bgClr>
                  <a:schemeClr val="bg1"/>
                </a:bgClr>
              </a:pattFill>
            </c:spPr>
          </c:dPt>
          <c:dPt>
            <c:idx val="5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spPr>
              <a:solidFill>
                <a:srgbClr val="7030A0"/>
              </a:solidFill>
            </c:spPr>
          </c:dPt>
          <c:dPt>
            <c:idx val="8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9"/>
            <c:bubble3D val="0"/>
            <c:spPr>
              <a:pattFill prst="pct75">
                <a:fgClr>
                  <a:schemeClr val="tx2"/>
                </a:fgClr>
                <a:bgClr>
                  <a:schemeClr val="bg1"/>
                </a:bgClr>
              </a:pattFill>
            </c:spPr>
          </c:dPt>
          <c:dPt>
            <c:idx val="10"/>
            <c:bubble3D val="0"/>
            <c:spPr>
              <a:pattFill prst="pct30">
                <a:fgClr>
                  <a:schemeClr val="tx2"/>
                </a:fgClr>
                <a:bgClr>
                  <a:schemeClr val="bg1"/>
                </a:bgClr>
              </a:pattFill>
            </c:spPr>
          </c:dPt>
          <c:dPt>
            <c:idx val="11"/>
            <c:bubble3D val="0"/>
            <c:spPr>
              <a:pattFill prst="pct10">
                <a:fgClr>
                  <a:schemeClr val="tx2"/>
                </a:fgClr>
                <a:bgClr>
                  <a:schemeClr val="bg1"/>
                </a:bgClr>
              </a:pattFill>
            </c:spPr>
          </c:dPt>
          <c:dLbls>
            <c:dLbl>
              <c:idx val="3"/>
              <c:delete val="1"/>
            </c:dLbl>
            <c:dLbl>
              <c:idx val="5"/>
              <c:layout>
                <c:manualLayout>
                  <c:x val="7.588505177010354E-3"/>
                  <c:y val="-3.981817490205028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'Global CAPACITY opt.compr.kbps'!$B$44:$B$55</c:f>
              <c:strCache>
                <c:ptCount val="12"/>
                <c:pt idx="0">
                  <c:v>Fixed-line phone</c:v>
                </c:pt>
                <c:pt idx="1">
                  <c:v>Cable Modem</c:v>
                </c:pt>
                <c:pt idx="2">
                  <c:v>DSL</c:v>
                </c:pt>
                <c:pt idx="3">
                  <c:v>FTTH/B</c:v>
                </c:pt>
                <c:pt idx="4">
                  <c:v>OtherInternet/unidntf.</c:v>
                </c:pt>
                <c:pt idx="5">
                  <c:v>1Gmobile analog voice</c:v>
                </c:pt>
                <c:pt idx="6">
                  <c:v>2 G mobile voice</c:v>
                </c:pt>
                <c:pt idx="7">
                  <c:v>2.5G mobile voice</c:v>
                </c:pt>
                <c:pt idx="8">
                  <c:v>3G mobile voice</c:v>
                </c:pt>
                <c:pt idx="9">
                  <c:v>2G mobile data</c:v>
                </c:pt>
                <c:pt idx="10">
                  <c:v>2.5G mobile data</c:v>
                </c:pt>
                <c:pt idx="11">
                  <c:v>3G mobile data</c:v>
                </c:pt>
              </c:strCache>
            </c:strRef>
          </c:cat>
          <c:val>
            <c:numRef>
              <c:f>'Global CAPACITY opt.compr.kbps'!$Q$44:$Q$55</c:f>
              <c:numCache>
                <c:formatCode>_(* #,##0_);_(* \(#,##0\);_(* "-"??_);_(@_)</c:formatCode>
                <c:ptCount val="12"/>
                <c:pt idx="0" formatCode="_(* #,##0_);_(* \(#,##0\);_(* &quot;-&quot;_);_(@_)">
                  <c:v>23321804421</c:v>
                </c:pt>
                <c:pt idx="1">
                  <c:v>1419746955</c:v>
                </c:pt>
                <c:pt idx="2">
                  <c:v>1112142409</c:v>
                </c:pt>
                <c:pt idx="3">
                  <c:v>0</c:v>
                </c:pt>
                <c:pt idx="4">
                  <c:v>15381923139</c:v>
                </c:pt>
                <c:pt idx="5">
                  <c:v>1139079171</c:v>
                </c:pt>
                <c:pt idx="6">
                  <c:v>8931938451</c:v>
                </c:pt>
                <c:pt idx="7">
                  <c:v>0</c:v>
                </c:pt>
                <c:pt idx="8">
                  <c:v>0</c:v>
                </c:pt>
                <c:pt idx="9">
                  <c:v>13659753516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85893943351869E-2"/>
          <c:y val="5.3515919205751453E-2"/>
          <c:w val="0.90419785796917562"/>
          <c:h val="0.9216702803453915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pattFill prst="zigZag">
                <a:fgClr>
                  <a:schemeClr val="tx2"/>
                </a:fgClr>
                <a:bgClr>
                  <a:schemeClr val="bg1"/>
                </a:bgClr>
              </a:pattFill>
            </c:spPr>
          </c:dPt>
          <c:dPt>
            <c:idx val="1"/>
            <c:bubble3D val="0"/>
            <c:spPr>
              <a:pattFill prst="wdUpDiag">
                <a:fgClr>
                  <a:schemeClr val="accent2">
                    <a:lumMod val="75000"/>
                  </a:schemeClr>
                </a:fgClr>
                <a:bgClr>
                  <a:schemeClr val="bg1"/>
                </a:bgClr>
              </a:pattFill>
            </c:spPr>
          </c:dPt>
          <c:dPt>
            <c:idx val="2"/>
            <c:bubble3D val="0"/>
            <c:spPr>
              <a:pattFill prst="wdDn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</c:spPr>
          </c:dPt>
          <c:dPt>
            <c:idx val="3"/>
            <c:bubble3D val="0"/>
            <c:spPr>
              <a:pattFill prst="ltVert">
                <a:fgClr>
                  <a:srgbClr val="FF0000"/>
                </a:fgClr>
                <a:bgClr>
                  <a:schemeClr val="bg1"/>
                </a:bgClr>
              </a:pattFill>
            </c:spPr>
          </c:dPt>
          <c:dPt>
            <c:idx val="4"/>
            <c:bubble3D val="0"/>
            <c:spPr>
              <a:pattFill prst="narHorz">
                <a:fgClr>
                  <a:srgbClr val="C00000"/>
                </a:fgClr>
                <a:bgClr>
                  <a:schemeClr val="bg1"/>
                </a:bgClr>
              </a:pattFill>
            </c:spPr>
          </c:dPt>
          <c:dPt>
            <c:idx val="5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spPr>
              <a:solidFill>
                <a:srgbClr val="7030A0"/>
              </a:solidFill>
            </c:spPr>
          </c:dPt>
          <c:dPt>
            <c:idx val="8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9"/>
            <c:bubble3D val="0"/>
            <c:spPr>
              <a:pattFill prst="pct75">
                <a:fgClr>
                  <a:schemeClr val="tx2"/>
                </a:fgClr>
                <a:bgClr>
                  <a:schemeClr val="bg1"/>
                </a:bgClr>
              </a:pattFill>
            </c:spPr>
          </c:dPt>
          <c:dPt>
            <c:idx val="10"/>
            <c:bubble3D val="0"/>
            <c:spPr>
              <a:pattFill prst="pct30">
                <a:fgClr>
                  <a:schemeClr val="tx2"/>
                </a:fgClr>
                <a:bgClr>
                  <a:schemeClr val="bg1"/>
                </a:bgClr>
              </a:pattFill>
            </c:spPr>
          </c:dPt>
          <c:dPt>
            <c:idx val="11"/>
            <c:bubble3D val="0"/>
            <c:spPr>
              <a:pattFill prst="pct10">
                <a:fgClr>
                  <a:schemeClr val="tx2"/>
                </a:fgClr>
                <a:bgClr>
                  <a:schemeClr val="bg1"/>
                </a:bgClr>
              </a:pattFill>
            </c:spPr>
          </c:dPt>
          <c:dLbls>
            <c:dLbl>
              <c:idx val="0"/>
              <c:layout>
                <c:manualLayout>
                  <c:x val="3.6717729596596631E-2"/>
                  <c:y val="-0.1984057971014492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.37154532223756392"/>
                  <c:y val="5.1932367149758456E-2"/>
                </c:manualLayout>
              </c:layout>
              <c:numFmt formatCode="0.000%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1333283576519759"/>
                  <c:y val="1.32850241545893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0.00%" sourceLinked="0"/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'Global CAPACITY opt.compr.kbps'!$B$44:$B$55</c:f>
              <c:strCache>
                <c:ptCount val="12"/>
                <c:pt idx="0">
                  <c:v>Fixed-line phone</c:v>
                </c:pt>
                <c:pt idx="1">
                  <c:v>Cable Modem</c:v>
                </c:pt>
                <c:pt idx="2">
                  <c:v>DSL</c:v>
                </c:pt>
                <c:pt idx="3">
                  <c:v>FTTH/B</c:v>
                </c:pt>
                <c:pt idx="4">
                  <c:v>OtherInternet/unidntf.</c:v>
                </c:pt>
                <c:pt idx="5">
                  <c:v>1Gmobile analog voice</c:v>
                </c:pt>
                <c:pt idx="6">
                  <c:v>2 G mobile voice</c:v>
                </c:pt>
                <c:pt idx="7">
                  <c:v>2.5G mobile voice</c:v>
                </c:pt>
                <c:pt idx="8">
                  <c:v>3G mobile voice</c:v>
                </c:pt>
                <c:pt idx="9">
                  <c:v>2G mobile data</c:v>
                </c:pt>
                <c:pt idx="10">
                  <c:v>2.5G mobile data</c:v>
                </c:pt>
                <c:pt idx="11">
                  <c:v>3G mobile data</c:v>
                </c:pt>
              </c:strCache>
            </c:strRef>
          </c:cat>
          <c:val>
            <c:numRef>
              <c:f>'Global CAPACITY opt.compr.kbps'!$C$44:$C$55</c:f>
              <c:numCache>
                <c:formatCode>_(* #,##0_);_(* \(#,##0\);_(* "-"??_);_(@_)</c:formatCode>
                <c:ptCount val="12"/>
                <c:pt idx="0" formatCode="_(* #,##0_);_(* \(#,##0\);_(* &quot;-&quot;_);_(@_)">
                  <c:v>7513954539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98776</c:v>
                </c:pt>
                <c:pt idx="5">
                  <c:v>18361070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935657101439731E-2"/>
          <c:y val="2.936132983377078E-2"/>
          <c:w val="0.87576183901182969"/>
          <c:h val="0.8926847730990148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pattFill prst="zigZag">
                <a:fgClr>
                  <a:schemeClr val="tx2"/>
                </a:fgClr>
                <a:bgClr>
                  <a:schemeClr val="bg1"/>
                </a:bgClr>
              </a:pattFill>
            </c:spPr>
          </c:dPt>
          <c:dPt>
            <c:idx val="1"/>
            <c:bubble3D val="0"/>
            <c:spPr>
              <a:pattFill prst="wdUpDiag">
                <a:fgClr>
                  <a:schemeClr val="accent2">
                    <a:lumMod val="75000"/>
                  </a:schemeClr>
                </a:fgClr>
                <a:bgClr>
                  <a:schemeClr val="bg1"/>
                </a:bgClr>
              </a:pattFill>
            </c:spPr>
          </c:dPt>
          <c:dPt>
            <c:idx val="2"/>
            <c:bubble3D val="0"/>
            <c:spPr>
              <a:pattFill prst="wdDn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</c:spPr>
          </c:dPt>
          <c:dPt>
            <c:idx val="3"/>
            <c:bubble3D val="0"/>
            <c:spPr>
              <a:pattFill prst="ltVert">
                <a:fgClr>
                  <a:srgbClr val="FF0000"/>
                </a:fgClr>
                <a:bgClr>
                  <a:schemeClr val="bg1"/>
                </a:bgClr>
              </a:pattFill>
            </c:spPr>
          </c:dPt>
          <c:dPt>
            <c:idx val="4"/>
            <c:bubble3D val="0"/>
            <c:spPr>
              <a:pattFill prst="narHorz">
                <a:fgClr>
                  <a:srgbClr val="C00000"/>
                </a:fgClr>
                <a:bgClr>
                  <a:schemeClr val="bg1"/>
                </a:bgClr>
              </a:pattFill>
            </c:spPr>
          </c:dPt>
          <c:dPt>
            <c:idx val="5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spPr>
              <a:solidFill>
                <a:srgbClr val="7030A0"/>
              </a:solidFill>
            </c:spPr>
          </c:dPt>
          <c:dPt>
            <c:idx val="8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9"/>
            <c:bubble3D val="0"/>
            <c:spPr>
              <a:pattFill prst="pct75">
                <a:fgClr>
                  <a:schemeClr val="tx2"/>
                </a:fgClr>
                <a:bgClr>
                  <a:schemeClr val="bg1"/>
                </a:bgClr>
              </a:pattFill>
            </c:spPr>
          </c:dPt>
          <c:dPt>
            <c:idx val="10"/>
            <c:bubble3D val="0"/>
            <c:spPr>
              <a:pattFill prst="pct30">
                <a:fgClr>
                  <a:schemeClr val="tx2"/>
                </a:fgClr>
                <a:bgClr>
                  <a:schemeClr val="bg1"/>
                </a:bgClr>
              </a:pattFill>
            </c:spPr>
          </c:dPt>
          <c:dPt>
            <c:idx val="11"/>
            <c:bubble3D val="0"/>
            <c:spPr>
              <a:pattFill prst="pct10">
                <a:fgClr>
                  <a:schemeClr val="tx2"/>
                </a:fgClr>
                <a:bgClr>
                  <a:schemeClr val="bg1"/>
                </a:bgClr>
              </a:pattFill>
            </c:spPr>
          </c:dPt>
          <c:dLbls>
            <c:dLbl>
              <c:idx val="0"/>
              <c:layout>
                <c:manualLayout>
                  <c:x val="6.5876777251184836E-3"/>
                  <c:y val="3.623188405797101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6338955853267157E-2"/>
                  <c:y val="-2.57039065768952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4.4211292308840543E-2"/>
                  <c:y val="4.261782494579481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'Global CAPACITY opt.compr.kbps'!$B$44:$B$55</c:f>
              <c:strCache>
                <c:ptCount val="12"/>
                <c:pt idx="0">
                  <c:v>Fixed-line phone</c:v>
                </c:pt>
                <c:pt idx="1">
                  <c:v>Cable Modem</c:v>
                </c:pt>
                <c:pt idx="2">
                  <c:v>DSL</c:v>
                </c:pt>
                <c:pt idx="3">
                  <c:v>FTTH/B</c:v>
                </c:pt>
                <c:pt idx="4">
                  <c:v>OtherInternet/unidntf.</c:v>
                </c:pt>
                <c:pt idx="5">
                  <c:v>1Gmobile analog voice</c:v>
                </c:pt>
                <c:pt idx="6">
                  <c:v>2 G mobile voice</c:v>
                </c:pt>
                <c:pt idx="7">
                  <c:v>2.5G mobile voice</c:v>
                </c:pt>
                <c:pt idx="8">
                  <c:v>3G mobile voice</c:v>
                </c:pt>
                <c:pt idx="9">
                  <c:v>2G mobile data</c:v>
                </c:pt>
                <c:pt idx="10">
                  <c:v>2.5G mobile data</c:v>
                </c:pt>
                <c:pt idx="11">
                  <c:v>3G mobile data</c:v>
                </c:pt>
              </c:strCache>
            </c:strRef>
          </c:cat>
          <c:val>
            <c:numRef>
              <c:f>'Global CAPACITY opt.compr.kbps'!$X$44:$X$55</c:f>
              <c:numCache>
                <c:formatCode>_(* #,##0_);_(* \(#,##0\);_(* "-"??_);_(@_)</c:formatCode>
                <c:ptCount val="12"/>
                <c:pt idx="0" formatCode="_(* #,##0_);_(* \(#,##0\);_(* &quot;-&quot;_);_(@_)">
                  <c:v>30315484993</c:v>
                </c:pt>
                <c:pt idx="1">
                  <c:v>490449818869</c:v>
                </c:pt>
                <c:pt idx="2">
                  <c:v>540327775951</c:v>
                </c:pt>
                <c:pt idx="3">
                  <c:v>476836908491</c:v>
                </c:pt>
                <c:pt idx="4">
                  <c:v>133853524996</c:v>
                </c:pt>
                <c:pt idx="5">
                  <c:v>35076919</c:v>
                </c:pt>
                <c:pt idx="6">
                  <c:v>3713778974</c:v>
                </c:pt>
                <c:pt idx="7">
                  <c:v>37003679213</c:v>
                </c:pt>
                <c:pt idx="8">
                  <c:v>9348855554</c:v>
                </c:pt>
                <c:pt idx="9">
                  <c:v>5919966101</c:v>
                </c:pt>
                <c:pt idx="10">
                  <c:v>154855257640</c:v>
                </c:pt>
                <c:pt idx="11">
                  <c:v>166517063970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2007: fixed Internet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3.1634288072069597E-2"/>
          <c:y val="0.22742896268401228"/>
          <c:w val="0.44682284549142098"/>
          <c:h val="0.664740544726991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pattFill prst="zigZag">
                <a:fgClr>
                  <a:schemeClr val="tx2"/>
                </a:fgClr>
                <a:bgClr>
                  <a:schemeClr val="bg1"/>
                </a:bgClr>
              </a:pattFill>
            </c:spPr>
          </c:dPt>
          <c:dPt>
            <c:idx val="1"/>
            <c:bubble3D val="0"/>
            <c:spPr>
              <a:pattFill prst="wdUpDiag">
                <a:fgClr>
                  <a:schemeClr val="accent2">
                    <a:lumMod val="75000"/>
                  </a:schemeClr>
                </a:fgClr>
                <a:bgClr>
                  <a:schemeClr val="bg1"/>
                </a:bgClr>
              </a:pattFill>
            </c:spPr>
          </c:dPt>
          <c:dPt>
            <c:idx val="2"/>
            <c:bubble3D val="0"/>
            <c:spPr>
              <a:pattFill prst="wdDn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</c:spPr>
          </c:dPt>
          <c:dPt>
            <c:idx val="3"/>
            <c:bubble3D val="0"/>
            <c:spPr>
              <a:pattFill prst="ltVert">
                <a:fgClr>
                  <a:srgbClr val="FF0000"/>
                </a:fgClr>
                <a:bgClr>
                  <a:schemeClr val="bg1"/>
                </a:bgClr>
              </a:pattFill>
            </c:spPr>
          </c:dPt>
          <c:dPt>
            <c:idx val="4"/>
            <c:bubble3D val="0"/>
            <c:spPr>
              <a:pattFill prst="narHorz">
                <a:fgClr>
                  <a:srgbClr val="C00000"/>
                </a:fgClr>
                <a:bgClr>
                  <a:schemeClr val="bg1"/>
                </a:bgClr>
              </a:pattFill>
            </c:spPr>
          </c:dPt>
          <c:dLbls>
            <c:dLbl>
              <c:idx val="0"/>
              <c:layout>
                <c:manualLayout>
                  <c:x val="6.5876777251184836E-3"/>
                  <c:y val="3.623188405797101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6338955853267157E-2"/>
                  <c:y val="-2.57039065768952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4.4211292308840543E-2"/>
                  <c:y val="4.261782494579481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'Global CAPACITY opt.compr.kbps'!$B$44:$B$48</c:f>
              <c:strCache>
                <c:ptCount val="5"/>
                <c:pt idx="0">
                  <c:v>Fixed-line phone</c:v>
                </c:pt>
                <c:pt idx="1">
                  <c:v>Cable Modem</c:v>
                </c:pt>
                <c:pt idx="2">
                  <c:v>DSL</c:v>
                </c:pt>
                <c:pt idx="3">
                  <c:v>FTTH/B</c:v>
                </c:pt>
                <c:pt idx="4">
                  <c:v>OtherInternet/unidntf.</c:v>
                </c:pt>
              </c:strCache>
            </c:strRef>
          </c:cat>
          <c:val>
            <c:numRef>
              <c:f>'Global CAPACITY opt.compr.kbps'!$X$44:$X$48</c:f>
              <c:numCache>
                <c:formatCode>_(* #,##0_);_(* \(#,##0\);_(* "-"??_);_(@_)</c:formatCode>
                <c:ptCount val="5"/>
                <c:pt idx="0" formatCode="_(* #,##0_);_(* \(#,##0\);_(* &quot;-&quot;_);_(@_)">
                  <c:v>30315484993</c:v>
                </c:pt>
                <c:pt idx="1">
                  <c:v>490449818869</c:v>
                </c:pt>
                <c:pt idx="2">
                  <c:v>540327775951</c:v>
                </c:pt>
                <c:pt idx="3">
                  <c:v>476836908491</c:v>
                </c:pt>
                <c:pt idx="4">
                  <c:v>133853524996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7600522642093321"/>
          <c:y val="0.13567842063220359"/>
          <c:w val="0.39779390021662142"/>
          <c:h val="0.72864315873559282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2002: fixed Internet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4903467595396733E-2"/>
          <c:y val="0.23820285271718084"/>
          <c:w val="0.79778429739551782"/>
          <c:h val="0.6800784174519168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pattFill prst="zigZag">
                <a:fgClr>
                  <a:schemeClr val="tx2"/>
                </a:fgClr>
                <a:bgClr>
                  <a:schemeClr val="bg1"/>
                </a:bgClr>
              </a:pattFill>
            </c:spPr>
          </c:dPt>
          <c:dPt>
            <c:idx val="1"/>
            <c:bubble3D val="0"/>
            <c:spPr>
              <a:pattFill prst="wdUpDiag">
                <a:fgClr>
                  <a:schemeClr val="accent2">
                    <a:lumMod val="75000"/>
                  </a:schemeClr>
                </a:fgClr>
                <a:bgClr>
                  <a:schemeClr val="bg1"/>
                </a:bgClr>
              </a:pattFill>
            </c:spPr>
          </c:dPt>
          <c:dPt>
            <c:idx val="2"/>
            <c:bubble3D val="0"/>
            <c:spPr>
              <a:pattFill prst="wdDn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</c:spPr>
          </c:dPt>
          <c:dPt>
            <c:idx val="3"/>
            <c:bubble3D val="0"/>
            <c:spPr>
              <a:pattFill prst="ltVert">
                <a:fgClr>
                  <a:srgbClr val="FF0000"/>
                </a:fgClr>
                <a:bgClr>
                  <a:schemeClr val="bg1"/>
                </a:bgClr>
              </a:pattFill>
            </c:spPr>
          </c:dPt>
          <c:dPt>
            <c:idx val="4"/>
            <c:bubble3D val="0"/>
            <c:spPr>
              <a:pattFill prst="narHorz">
                <a:fgClr>
                  <a:srgbClr val="C00000"/>
                </a:fgClr>
                <a:bgClr>
                  <a:schemeClr val="bg1"/>
                </a:bgClr>
              </a:pattFill>
            </c:spPr>
          </c:dPt>
          <c:dLbls>
            <c:dLbl>
              <c:idx val="0"/>
              <c:layout>
                <c:manualLayout>
                  <c:x val="6.5876777251184836E-3"/>
                  <c:y val="3.623188405797101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6338955853267157E-2"/>
                  <c:y val="-2.57039065768952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4.4211292308840543E-2"/>
                  <c:y val="4.261782494579481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'Global CAPACITY opt.compr.kbps'!$B$44:$B$48</c:f>
              <c:strCache>
                <c:ptCount val="5"/>
                <c:pt idx="0">
                  <c:v>Fixed-line phone</c:v>
                </c:pt>
                <c:pt idx="1">
                  <c:v>Cable Modem</c:v>
                </c:pt>
                <c:pt idx="2">
                  <c:v>DSL</c:v>
                </c:pt>
                <c:pt idx="3">
                  <c:v>FTTH/B</c:v>
                </c:pt>
                <c:pt idx="4">
                  <c:v>OtherInternet/unidntf.</c:v>
                </c:pt>
              </c:strCache>
            </c:strRef>
          </c:cat>
          <c:val>
            <c:numRef>
              <c:f>'Global CAPACITY opt.compr.kbps'!$S$44:$S$48</c:f>
              <c:numCache>
                <c:formatCode>_(* #,##0_);_(* \(#,##0\);_(* "-"??_);_(@_)</c:formatCode>
                <c:ptCount val="5"/>
                <c:pt idx="0" formatCode="_(* #,##0_);_(* \(#,##0\);_(* &quot;-&quot;_);_(@_)">
                  <c:v>26188182064</c:v>
                </c:pt>
                <c:pt idx="1">
                  <c:v>8005785001</c:v>
                </c:pt>
                <c:pt idx="2">
                  <c:v>10263601803</c:v>
                </c:pt>
                <c:pt idx="3">
                  <c:v>3451427515</c:v>
                </c:pt>
                <c:pt idx="4">
                  <c:v>23002689184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>
              <a:defRPr sz="2000"/>
            </a:pPr>
            <a:r>
              <a:rPr lang="en-US" sz="2000"/>
              <a:t>Global Installed Telecom Capacity in opt.cmpr.</a:t>
            </a:r>
            <a:r>
              <a:rPr lang="en-US" sz="2000" baseline="0"/>
              <a:t> kbps</a:t>
            </a:r>
            <a:endParaRPr lang="en-US" sz="2000"/>
          </a:p>
        </c:rich>
      </c:tx>
      <c:layout>
        <c:manualLayout>
          <c:xMode val="edge"/>
          <c:yMode val="edge"/>
          <c:x val="0.11015036166773674"/>
          <c:y val="2.19901685336806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618867699174493E-2"/>
          <c:y val="0.10771108942794254"/>
          <c:w val="0.58372334843075135"/>
          <c:h val="0.76969865438289953"/>
        </c:manualLayout>
      </c:layout>
      <c:areaChart>
        <c:grouping val="percentStacked"/>
        <c:varyColors val="0"/>
        <c:ser>
          <c:idx val="0"/>
          <c:order val="0"/>
          <c:tx>
            <c:strRef>
              <c:f>'Global CAPACITY opt.compr.kbps'!$B$44</c:f>
              <c:strCache>
                <c:ptCount val="1"/>
                <c:pt idx="0">
                  <c:v>Fixed-line phone</c:v>
                </c:pt>
              </c:strCache>
            </c:strRef>
          </c:tx>
          <c:spPr>
            <a:pattFill prst="zigZag">
              <a:fgClr>
                <a:schemeClr val="tx2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cat>
            <c:numRef>
              <c:f>'Global CAPACITY opt.compr.kbps'!$C$43:$AA$43</c:f>
              <c:numCache>
                <c:formatCode>General</c:formatCod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cat>
          <c:val>
            <c:numRef>
              <c:f>'Global CAPACITY opt.compr.kbps'!$C$44:$AA$44</c:f>
              <c:numCache>
                <c:formatCode>_(* #,##0_);_(* \(#,##0\);_(* "-"_);_(@_)</c:formatCode>
                <c:ptCount val="25"/>
                <c:pt idx="0">
                  <c:v>7513954539</c:v>
                </c:pt>
                <c:pt idx="1">
                  <c:v>8041343681</c:v>
                </c:pt>
                <c:pt idx="2">
                  <c:v>8666936976</c:v>
                </c:pt>
                <c:pt idx="3">
                  <c:v>9355572872</c:v>
                </c:pt>
                <c:pt idx="4">
                  <c:v>10114641260</c:v>
                </c:pt>
                <c:pt idx="5">
                  <c:v>10853551415</c:v>
                </c:pt>
                <c:pt idx="6">
                  <c:v>11713983521</c:v>
                </c:pt>
                <c:pt idx="7">
                  <c:v>12720565951</c:v>
                </c:pt>
                <c:pt idx="8">
                  <c:v>13997252153</c:v>
                </c:pt>
                <c:pt idx="9">
                  <c:v>15342913018</c:v>
                </c:pt>
                <c:pt idx="10">
                  <c:v>16831995581</c:v>
                </c:pt>
                <c:pt idx="11">
                  <c:v>18404252158</c:v>
                </c:pt>
                <c:pt idx="12">
                  <c:v>19692168137</c:v>
                </c:pt>
                <c:pt idx="13">
                  <c:v>21431464306</c:v>
                </c:pt>
                <c:pt idx="14">
                  <c:v>23321804421</c:v>
                </c:pt>
                <c:pt idx="15">
                  <c:v>24890238212</c:v>
                </c:pt>
                <c:pt idx="16">
                  <c:v>26188182064</c:v>
                </c:pt>
                <c:pt idx="17">
                  <c:v>27557638149</c:v>
                </c:pt>
                <c:pt idx="18">
                  <c:v>29282043403</c:v>
                </c:pt>
                <c:pt idx="19">
                  <c:v>30287922759</c:v>
                </c:pt>
                <c:pt idx="20">
                  <c:v>30469186934</c:v>
                </c:pt>
                <c:pt idx="21">
                  <c:v>30315484993</c:v>
                </c:pt>
                <c:pt idx="22">
                  <c:v>30338367827</c:v>
                </c:pt>
                <c:pt idx="23">
                  <c:v>29759028486</c:v>
                </c:pt>
                <c:pt idx="24">
                  <c:v>29221592452</c:v>
                </c:pt>
              </c:numCache>
            </c:numRef>
          </c:val>
        </c:ser>
        <c:ser>
          <c:idx val="1"/>
          <c:order val="1"/>
          <c:tx>
            <c:strRef>
              <c:f>'Global CAPACITY opt.compr.kbps'!$B$45</c:f>
              <c:strCache>
                <c:ptCount val="1"/>
                <c:pt idx="0">
                  <c:v>Cable Modem</c:v>
                </c:pt>
              </c:strCache>
            </c:strRef>
          </c:tx>
          <c:spPr>
            <a:pattFill prst="wdUpDiag">
              <a:fgClr>
                <a:schemeClr val="accent2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cat>
            <c:numRef>
              <c:f>'Global CAPACITY opt.compr.kbps'!$C$43:$AA$43</c:f>
              <c:numCache>
                <c:formatCode>General</c:formatCod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cat>
          <c:val>
            <c:numRef>
              <c:f>'Global CAPACITY opt.compr.kbps'!$C$45:$AA$45</c:f>
              <c:numCache>
                <c:formatCode>_(* #,##0_);_(* \(#,##0\);_(* "-"??_);_(@_)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99960580</c:v>
                </c:pt>
                <c:pt idx="12">
                  <c:v>221042279</c:v>
                </c:pt>
                <c:pt idx="13">
                  <c:v>433513521</c:v>
                </c:pt>
                <c:pt idx="14">
                  <c:v>1419746955</c:v>
                </c:pt>
                <c:pt idx="15">
                  <c:v>2932518589</c:v>
                </c:pt>
                <c:pt idx="16">
                  <c:v>8005785001</c:v>
                </c:pt>
                <c:pt idx="17">
                  <c:v>19685354530</c:v>
                </c:pt>
                <c:pt idx="18">
                  <c:v>44868183738</c:v>
                </c:pt>
                <c:pt idx="19">
                  <c:v>101023737849</c:v>
                </c:pt>
                <c:pt idx="20">
                  <c:v>226552381295</c:v>
                </c:pt>
                <c:pt idx="21">
                  <c:v>490449818869</c:v>
                </c:pt>
                <c:pt idx="22">
                  <c:v>779136253295</c:v>
                </c:pt>
                <c:pt idx="23">
                  <c:v>1136877441907</c:v>
                </c:pt>
                <c:pt idx="24">
                  <c:v>1620831968183</c:v>
                </c:pt>
              </c:numCache>
            </c:numRef>
          </c:val>
        </c:ser>
        <c:ser>
          <c:idx val="2"/>
          <c:order val="2"/>
          <c:tx>
            <c:strRef>
              <c:f>'Global CAPACITY opt.compr.kbps'!$B$46</c:f>
              <c:strCache>
                <c:ptCount val="1"/>
                <c:pt idx="0">
                  <c:v>DSL</c:v>
                </c:pt>
              </c:strCache>
            </c:strRef>
          </c:tx>
          <c:spPr>
            <a:pattFill prst="wdDnDiag">
              <a:fgClr>
                <a:schemeClr val="accent6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cat>
            <c:numRef>
              <c:f>'Global CAPACITY opt.compr.kbps'!$C$43:$AA$43</c:f>
              <c:numCache>
                <c:formatCode>General</c:formatCod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cat>
          <c:val>
            <c:numRef>
              <c:f>'Global CAPACITY opt.compr.kbps'!$C$46:$AA$46</c:f>
              <c:numCache>
                <c:formatCode>_(* #,##0_);_(* \(#,##0\);_(* "-"??_);_(@_)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2148517</c:v>
                </c:pt>
                <c:pt idx="11">
                  <c:v>14898154</c:v>
                </c:pt>
                <c:pt idx="12">
                  <c:v>57827324</c:v>
                </c:pt>
                <c:pt idx="13">
                  <c:v>126165953</c:v>
                </c:pt>
                <c:pt idx="14">
                  <c:v>1112142409</c:v>
                </c:pt>
                <c:pt idx="15">
                  <c:v>3498255140</c:v>
                </c:pt>
                <c:pt idx="16">
                  <c:v>10263601803</c:v>
                </c:pt>
                <c:pt idx="17">
                  <c:v>26245631335</c:v>
                </c:pt>
                <c:pt idx="18">
                  <c:v>63069616903</c:v>
                </c:pt>
                <c:pt idx="19">
                  <c:v>136728923828</c:v>
                </c:pt>
                <c:pt idx="20">
                  <c:v>278172195991</c:v>
                </c:pt>
                <c:pt idx="21">
                  <c:v>540327775951</c:v>
                </c:pt>
                <c:pt idx="22">
                  <c:v>884309498405</c:v>
                </c:pt>
                <c:pt idx="23">
                  <c:v>1226131883772</c:v>
                </c:pt>
                <c:pt idx="24">
                  <c:v>1714572654845</c:v>
                </c:pt>
              </c:numCache>
            </c:numRef>
          </c:val>
        </c:ser>
        <c:ser>
          <c:idx val="3"/>
          <c:order val="3"/>
          <c:tx>
            <c:strRef>
              <c:f>'Global CAPACITY opt.compr.kbps'!$B$47</c:f>
              <c:strCache>
                <c:ptCount val="1"/>
                <c:pt idx="0">
                  <c:v>FTTH/B</c:v>
                </c:pt>
              </c:strCache>
            </c:strRef>
          </c:tx>
          <c:spPr>
            <a:pattFill prst="dkVert">
              <a:fgClr>
                <a:srgbClr val="FF000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cat>
            <c:numRef>
              <c:f>'Global CAPACITY opt.compr.kbps'!$C$43:$AA$43</c:f>
              <c:numCache>
                <c:formatCode>General</c:formatCod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cat>
          <c:val>
            <c:numRef>
              <c:f>'Global CAPACITY opt.compr.kbps'!$C$47:$AA$47</c:f>
              <c:numCache>
                <c:formatCode>_(* #,##0_);_(* \(#,##0\);_(* "-"??_);_(@_)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497213882</c:v>
                </c:pt>
                <c:pt idx="16">
                  <c:v>3451427515</c:v>
                </c:pt>
                <c:pt idx="17">
                  <c:v>10361736029</c:v>
                </c:pt>
                <c:pt idx="18">
                  <c:v>43198166275</c:v>
                </c:pt>
                <c:pt idx="19">
                  <c:v>106975409759</c:v>
                </c:pt>
                <c:pt idx="20">
                  <c:v>272132615196</c:v>
                </c:pt>
                <c:pt idx="21">
                  <c:v>476836908491</c:v>
                </c:pt>
                <c:pt idx="22">
                  <c:v>872815181386</c:v>
                </c:pt>
                <c:pt idx="23">
                  <c:v>1078053843492</c:v>
                </c:pt>
                <c:pt idx="24">
                  <c:v>1544198321302</c:v>
                </c:pt>
              </c:numCache>
            </c:numRef>
          </c:val>
        </c:ser>
        <c:ser>
          <c:idx val="4"/>
          <c:order val="4"/>
          <c:tx>
            <c:strRef>
              <c:f>'Global CAPACITY opt.compr.kbps'!$B$48</c:f>
              <c:strCache>
                <c:ptCount val="1"/>
                <c:pt idx="0">
                  <c:v>OtherInternet/unidntf.</c:v>
                </c:pt>
              </c:strCache>
            </c:strRef>
          </c:tx>
          <c:spPr>
            <a:pattFill prst="narHorz">
              <a:fgClr>
                <a:schemeClr val="accent2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cat>
            <c:numRef>
              <c:f>'Global CAPACITY opt.compr.kbps'!$C$43:$AA$43</c:f>
              <c:numCache>
                <c:formatCode>General</c:formatCod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cat>
          <c:val>
            <c:numRef>
              <c:f>'Global CAPACITY opt.compr.kbps'!$C$48:$AA$48</c:f>
              <c:numCache>
                <c:formatCode>_(* #,##0_);_(* \(#,##0\);_(* "-"??_);_(@_)</c:formatCode>
                <c:ptCount val="25"/>
                <c:pt idx="0">
                  <c:v>98776</c:v>
                </c:pt>
                <c:pt idx="1">
                  <c:v>194896</c:v>
                </c:pt>
                <c:pt idx="2">
                  <c:v>939764</c:v>
                </c:pt>
                <c:pt idx="3">
                  <c:v>3554796</c:v>
                </c:pt>
                <c:pt idx="4">
                  <c:v>16555402</c:v>
                </c:pt>
                <c:pt idx="5">
                  <c:v>53887403</c:v>
                </c:pt>
                <c:pt idx="6">
                  <c:v>100199253</c:v>
                </c:pt>
                <c:pt idx="7">
                  <c:v>176404510</c:v>
                </c:pt>
                <c:pt idx="8">
                  <c:v>419919857</c:v>
                </c:pt>
                <c:pt idx="9">
                  <c:v>759519253</c:v>
                </c:pt>
                <c:pt idx="10">
                  <c:v>1506443117</c:v>
                </c:pt>
                <c:pt idx="11">
                  <c:v>2544830478</c:v>
                </c:pt>
                <c:pt idx="12">
                  <c:v>5624238863</c:v>
                </c:pt>
                <c:pt idx="13">
                  <c:v>9058731766</c:v>
                </c:pt>
                <c:pt idx="14">
                  <c:v>15381923139</c:v>
                </c:pt>
                <c:pt idx="15">
                  <c:v>20196245135</c:v>
                </c:pt>
                <c:pt idx="16">
                  <c:v>23002689184</c:v>
                </c:pt>
                <c:pt idx="17">
                  <c:v>26216593451</c:v>
                </c:pt>
                <c:pt idx="18">
                  <c:v>30576166821</c:v>
                </c:pt>
                <c:pt idx="19">
                  <c:v>37165031777</c:v>
                </c:pt>
                <c:pt idx="20">
                  <c:v>51649663341</c:v>
                </c:pt>
                <c:pt idx="21">
                  <c:v>133853524996</c:v>
                </c:pt>
                <c:pt idx="22">
                  <c:v>184089401232</c:v>
                </c:pt>
                <c:pt idx="23">
                  <c:v>227192152205</c:v>
                </c:pt>
                <c:pt idx="24">
                  <c:v>446866376751</c:v>
                </c:pt>
              </c:numCache>
            </c:numRef>
          </c:val>
        </c:ser>
        <c:ser>
          <c:idx val="5"/>
          <c:order val="5"/>
          <c:tx>
            <c:strRef>
              <c:f>'Global CAPACITY opt.compr.kbps'!$B$49</c:f>
              <c:strCache>
                <c:ptCount val="1"/>
                <c:pt idx="0">
                  <c:v>1Gmobile analog voice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tx2">
                  <a:lumMod val="75000"/>
                </a:schemeClr>
              </a:solidFill>
            </a:ln>
          </c:spPr>
          <c:cat>
            <c:numRef>
              <c:f>'Global CAPACITY opt.compr.kbps'!$C$43:$AA$43</c:f>
              <c:numCache>
                <c:formatCode>General</c:formatCod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cat>
          <c:val>
            <c:numRef>
              <c:f>'Global CAPACITY opt.compr.kbps'!$C$49:$AA$49</c:f>
              <c:numCache>
                <c:formatCode>_(* #,##0_);_(* \(#,##0\);_(* "-"??_);_(@_)</c:formatCode>
                <c:ptCount val="25"/>
                <c:pt idx="0">
                  <c:v>18361070</c:v>
                </c:pt>
                <c:pt idx="1">
                  <c:v>32069563</c:v>
                </c:pt>
                <c:pt idx="2">
                  <c:v>54254078</c:v>
                </c:pt>
                <c:pt idx="3">
                  <c:v>91913424</c:v>
                </c:pt>
                <c:pt idx="4">
                  <c:v>139413983</c:v>
                </c:pt>
                <c:pt idx="5">
                  <c:v>202498099</c:v>
                </c:pt>
                <c:pt idx="6">
                  <c:v>286606326</c:v>
                </c:pt>
                <c:pt idx="7">
                  <c:v>407508429</c:v>
                </c:pt>
                <c:pt idx="8">
                  <c:v>620440231</c:v>
                </c:pt>
                <c:pt idx="9">
                  <c:v>915709985</c:v>
                </c:pt>
                <c:pt idx="10">
                  <c:v>1172017388</c:v>
                </c:pt>
                <c:pt idx="11">
                  <c:v>1263686874</c:v>
                </c:pt>
                <c:pt idx="12">
                  <c:v>1244868245</c:v>
                </c:pt>
                <c:pt idx="13">
                  <c:v>1200664702</c:v>
                </c:pt>
                <c:pt idx="14">
                  <c:v>1139079171</c:v>
                </c:pt>
                <c:pt idx="15">
                  <c:v>943960298</c:v>
                </c:pt>
                <c:pt idx="16">
                  <c:v>333338238</c:v>
                </c:pt>
                <c:pt idx="17">
                  <c:v>201980998</c:v>
                </c:pt>
                <c:pt idx="18">
                  <c:v>137650355</c:v>
                </c:pt>
                <c:pt idx="19">
                  <c:v>97669834</c:v>
                </c:pt>
                <c:pt idx="20">
                  <c:v>66160092</c:v>
                </c:pt>
                <c:pt idx="21">
                  <c:v>35076919</c:v>
                </c:pt>
                <c:pt idx="22">
                  <c:v>4003662</c:v>
                </c:pt>
                <c:pt idx="23">
                  <c:v>124544</c:v>
                </c:pt>
                <c:pt idx="24">
                  <c:v>0</c:v>
                </c:pt>
              </c:numCache>
            </c:numRef>
          </c:val>
        </c:ser>
        <c:ser>
          <c:idx val="6"/>
          <c:order val="6"/>
          <c:tx>
            <c:strRef>
              <c:f>'Global CAPACITY opt.compr.kbps'!$B$50</c:f>
              <c:strCache>
                <c:ptCount val="1"/>
                <c:pt idx="0">
                  <c:v>2 G mobile voice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</c:spPr>
          <c:cat>
            <c:numRef>
              <c:f>'Global CAPACITY opt.compr.kbps'!$C$43:$AA$43</c:f>
              <c:numCache>
                <c:formatCode>General</c:formatCod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cat>
          <c:val>
            <c:numRef>
              <c:f>'Global CAPACITY opt.compr.kbps'!$C$50:$AA$50</c:f>
              <c:numCache>
                <c:formatCode>_(* #,##0_);_(* \(#,##0\);_(* "-"??_);_(@_)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2600000</c:v>
                </c:pt>
                <c:pt idx="7">
                  <c:v>18200000</c:v>
                </c:pt>
                <c:pt idx="8">
                  <c:v>72300000</c:v>
                </c:pt>
                <c:pt idx="9">
                  <c:v>217760000</c:v>
                </c:pt>
                <c:pt idx="10">
                  <c:v>637469549</c:v>
                </c:pt>
                <c:pt idx="11">
                  <c:v>1397851958</c:v>
                </c:pt>
                <c:pt idx="12">
                  <c:v>2632640227</c:v>
                </c:pt>
                <c:pt idx="13">
                  <c:v>5303940754</c:v>
                </c:pt>
                <c:pt idx="14">
                  <c:v>8931938451</c:v>
                </c:pt>
                <c:pt idx="15">
                  <c:v>8749031178</c:v>
                </c:pt>
                <c:pt idx="16">
                  <c:v>7034945900</c:v>
                </c:pt>
                <c:pt idx="17">
                  <c:v>3980611652</c:v>
                </c:pt>
                <c:pt idx="18">
                  <c:v>3845220411</c:v>
                </c:pt>
                <c:pt idx="19">
                  <c:v>3639390770</c:v>
                </c:pt>
                <c:pt idx="20">
                  <c:v>3602001898</c:v>
                </c:pt>
                <c:pt idx="21">
                  <c:v>3713778974</c:v>
                </c:pt>
                <c:pt idx="22">
                  <c:v>2735196091</c:v>
                </c:pt>
                <c:pt idx="23">
                  <c:v>3022845327</c:v>
                </c:pt>
                <c:pt idx="24">
                  <c:v>3436788698</c:v>
                </c:pt>
              </c:numCache>
            </c:numRef>
          </c:val>
        </c:ser>
        <c:ser>
          <c:idx val="7"/>
          <c:order val="7"/>
          <c:tx>
            <c:strRef>
              <c:f>'Global CAPACITY opt.compr.kbps'!$B$51</c:f>
              <c:strCache>
                <c:ptCount val="1"/>
                <c:pt idx="0">
                  <c:v>2.5G mobile voice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cat>
            <c:numRef>
              <c:f>'Global CAPACITY opt.compr.kbps'!$C$43:$AA$43</c:f>
              <c:numCache>
                <c:formatCode>General</c:formatCod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cat>
          <c:val>
            <c:numRef>
              <c:f>'Global CAPACITY opt.compr.kbps'!$C$51:$AA$51</c:f>
              <c:numCache>
                <c:formatCode>_(* #,##0_);_(* \(#,##0\);_(* "-"??_);_(@_)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3514487406</c:v>
                </c:pt>
                <c:pt idx="16">
                  <c:v>7531014836</c:v>
                </c:pt>
                <c:pt idx="17">
                  <c:v>13586676897</c:v>
                </c:pt>
                <c:pt idx="18">
                  <c:v>17972331610</c:v>
                </c:pt>
                <c:pt idx="19">
                  <c:v>23995058560</c:v>
                </c:pt>
                <c:pt idx="20">
                  <c:v>30393543307</c:v>
                </c:pt>
                <c:pt idx="21">
                  <c:v>37003679213</c:v>
                </c:pt>
                <c:pt idx="22">
                  <c:v>46103556292</c:v>
                </c:pt>
                <c:pt idx="23">
                  <c:v>53745523493</c:v>
                </c:pt>
                <c:pt idx="24">
                  <c:v>59985583556</c:v>
                </c:pt>
              </c:numCache>
            </c:numRef>
          </c:val>
        </c:ser>
        <c:ser>
          <c:idx val="8"/>
          <c:order val="8"/>
          <c:tx>
            <c:strRef>
              <c:f>'Global CAPACITY opt.compr.kbps'!$B$52</c:f>
              <c:strCache>
                <c:ptCount val="1"/>
                <c:pt idx="0">
                  <c:v>3G mobile voice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cat>
            <c:numRef>
              <c:f>'Global CAPACITY opt.compr.kbps'!$C$43:$AA$43</c:f>
              <c:numCache>
                <c:formatCode>General</c:formatCod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cat>
          <c:val>
            <c:numRef>
              <c:f>'Global CAPACITY opt.compr.kbps'!$C$52:$AA$52</c:f>
              <c:numCache>
                <c:formatCode>_(* #,##0_);_(* \(#,##0\);_(* "-"??_);_(@_)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41395350</c:v>
                </c:pt>
                <c:pt idx="16">
                  <c:v>375484354</c:v>
                </c:pt>
                <c:pt idx="17">
                  <c:v>1063721987</c:v>
                </c:pt>
                <c:pt idx="18">
                  <c:v>2160434293</c:v>
                </c:pt>
                <c:pt idx="19">
                  <c:v>3906217828</c:v>
                </c:pt>
                <c:pt idx="20">
                  <c:v>6412365763</c:v>
                </c:pt>
                <c:pt idx="21">
                  <c:v>9348855554</c:v>
                </c:pt>
                <c:pt idx="22">
                  <c:v>11881382930</c:v>
                </c:pt>
                <c:pt idx="23">
                  <c:v>15092888662</c:v>
                </c:pt>
                <c:pt idx="24">
                  <c:v>20076308037</c:v>
                </c:pt>
              </c:numCache>
            </c:numRef>
          </c:val>
        </c:ser>
        <c:ser>
          <c:idx val="9"/>
          <c:order val="9"/>
          <c:tx>
            <c:strRef>
              <c:f>'Global CAPACITY opt.compr.kbps'!$B$53</c:f>
              <c:strCache>
                <c:ptCount val="1"/>
                <c:pt idx="0">
                  <c:v>2G mobile data</c:v>
                </c:pt>
              </c:strCache>
            </c:strRef>
          </c:tx>
          <c:spPr>
            <a:pattFill prst="pct80">
              <a:fgClr>
                <a:schemeClr val="tx2">
                  <a:lumMod val="40000"/>
                  <a:lumOff val="60000"/>
                </a:schemeClr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cat>
            <c:numRef>
              <c:f>'Global CAPACITY opt.compr.kbps'!$C$43:$AA$43</c:f>
              <c:numCache>
                <c:formatCode>General</c:formatCod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cat>
          <c:val>
            <c:numRef>
              <c:f>'Global CAPACITY opt.compr.kbps'!$C$53:$AA$53</c:f>
              <c:numCache>
                <c:formatCode>_(* #,##0_);_(* \(#,##0\);_(* "-"??_);_(@_)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3903030</c:v>
                </c:pt>
                <c:pt idx="7">
                  <c:v>27321212</c:v>
                </c:pt>
                <c:pt idx="8">
                  <c:v>118986667</c:v>
                </c:pt>
                <c:pt idx="9">
                  <c:v>395934546</c:v>
                </c:pt>
                <c:pt idx="10">
                  <c:v>1263383030</c:v>
                </c:pt>
                <c:pt idx="11">
                  <c:v>2768252122</c:v>
                </c:pt>
                <c:pt idx="12">
                  <c:v>5066746667</c:v>
                </c:pt>
                <c:pt idx="13">
                  <c:v>8659486061</c:v>
                </c:pt>
                <c:pt idx="14">
                  <c:v>13659753516</c:v>
                </c:pt>
                <c:pt idx="15">
                  <c:v>14148386175</c:v>
                </c:pt>
                <c:pt idx="16">
                  <c:v>12253572179</c:v>
                </c:pt>
                <c:pt idx="17">
                  <c:v>8468439091</c:v>
                </c:pt>
                <c:pt idx="18">
                  <c:v>8110132946</c:v>
                </c:pt>
                <c:pt idx="19">
                  <c:v>7388530854</c:v>
                </c:pt>
                <c:pt idx="20">
                  <c:v>6600674539</c:v>
                </c:pt>
                <c:pt idx="21">
                  <c:v>5919966101</c:v>
                </c:pt>
                <c:pt idx="22">
                  <c:v>4214374085</c:v>
                </c:pt>
                <c:pt idx="23">
                  <c:v>4262297009</c:v>
                </c:pt>
                <c:pt idx="24">
                  <c:v>4551428075</c:v>
                </c:pt>
              </c:numCache>
            </c:numRef>
          </c:val>
        </c:ser>
        <c:ser>
          <c:idx val="10"/>
          <c:order val="10"/>
          <c:tx>
            <c:strRef>
              <c:f>'Global CAPACITY opt.compr.kbps'!$B$54</c:f>
              <c:strCache>
                <c:ptCount val="1"/>
                <c:pt idx="0">
                  <c:v>2.5G mobile data</c:v>
                </c:pt>
              </c:strCache>
            </c:strRef>
          </c:tx>
          <c:spPr>
            <a:pattFill prst="pct40">
              <a:fgClr>
                <a:schemeClr val="accent5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cat>
            <c:numRef>
              <c:f>'Global CAPACITY opt.compr.kbps'!$C$43:$AA$43</c:f>
              <c:numCache>
                <c:formatCode>General</c:formatCod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cat>
          <c:val>
            <c:numRef>
              <c:f>'Global CAPACITY opt.compr.kbps'!$C$54:$AA$54</c:f>
              <c:numCache>
                <c:formatCode>_(* #,##0_);_(* \(#,##0\);_(* "-"??_);_(@_)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6488109167</c:v>
                </c:pt>
                <c:pt idx="16">
                  <c:v>14023911403</c:v>
                </c:pt>
                <c:pt idx="17">
                  <c:v>25825424542</c:v>
                </c:pt>
                <c:pt idx="18">
                  <c:v>38696626795</c:v>
                </c:pt>
                <c:pt idx="19">
                  <c:v>64847525579</c:v>
                </c:pt>
                <c:pt idx="20">
                  <c:v>104270491081</c:v>
                </c:pt>
                <c:pt idx="21">
                  <c:v>154855257640</c:v>
                </c:pt>
                <c:pt idx="22">
                  <c:v>320913889036</c:v>
                </c:pt>
                <c:pt idx="23">
                  <c:v>638103051620</c:v>
                </c:pt>
                <c:pt idx="24">
                  <c:v>1239273121719</c:v>
                </c:pt>
              </c:numCache>
            </c:numRef>
          </c:val>
        </c:ser>
        <c:ser>
          <c:idx val="11"/>
          <c:order val="11"/>
          <c:tx>
            <c:strRef>
              <c:f>'Global CAPACITY opt.compr.kbps'!$B$55</c:f>
              <c:strCache>
                <c:ptCount val="1"/>
                <c:pt idx="0">
                  <c:v>3G mobile data</c:v>
                </c:pt>
              </c:strCache>
            </c:strRef>
          </c:tx>
          <c:spPr>
            <a:pattFill prst="pct60">
              <a:fgClr>
                <a:schemeClr val="accent3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cat>
            <c:numRef>
              <c:f>'Global CAPACITY opt.compr.kbps'!$C$43:$AA$43</c:f>
              <c:numCache>
                <c:formatCode>General</c:formatCod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cat>
          <c:val>
            <c:numRef>
              <c:f>'Global CAPACITY opt.compr.kbps'!$C$55:$AA$55</c:f>
              <c:numCache>
                <c:formatCode>_(* #,##0_);_(* \(#,##0\);_(* "-"??_);_(@_)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338626413</c:v>
                </c:pt>
                <c:pt idx="16">
                  <c:v>3103801830</c:v>
                </c:pt>
                <c:pt idx="17">
                  <c:v>9232144871</c:v>
                </c:pt>
                <c:pt idx="18">
                  <c:v>19491807492</c:v>
                </c:pt>
                <c:pt idx="19">
                  <c:v>41792632360</c:v>
                </c:pt>
                <c:pt idx="20">
                  <c:v>85893029048</c:v>
                </c:pt>
                <c:pt idx="21">
                  <c:v>166517063970</c:v>
                </c:pt>
                <c:pt idx="22">
                  <c:v>242777722871</c:v>
                </c:pt>
                <c:pt idx="23">
                  <c:v>356317327535</c:v>
                </c:pt>
                <c:pt idx="24">
                  <c:v>556106041313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229696"/>
        <c:axId val="187231232"/>
      </c:areaChart>
      <c:catAx>
        <c:axId val="18722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87231232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8723123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872296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7514359052944006"/>
          <c:y val="0.11090223599538569"/>
          <c:w val="0.32217111140997573"/>
          <c:h val="0.79653245871065492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54017354973488"/>
          <c:y val="0.79997365987614533"/>
          <c:w val="5.3491349295623755E-2"/>
          <c:h val="0.1119320761061450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pattFill prst="zigZag">
                <a:fgClr>
                  <a:schemeClr val="tx2"/>
                </a:fgClr>
                <a:bgClr>
                  <a:schemeClr val="bg1"/>
                </a:bgClr>
              </a:pattFill>
            </c:spPr>
          </c:dPt>
          <c:dPt>
            <c:idx val="1"/>
            <c:bubble3D val="0"/>
            <c:spPr>
              <a:pattFill prst="wdUpDiag">
                <a:fgClr>
                  <a:schemeClr val="accent2">
                    <a:lumMod val="75000"/>
                  </a:schemeClr>
                </a:fgClr>
                <a:bgClr>
                  <a:schemeClr val="bg1"/>
                </a:bgClr>
              </a:pattFill>
            </c:spPr>
          </c:dPt>
          <c:dPt>
            <c:idx val="2"/>
            <c:bubble3D val="0"/>
            <c:spPr>
              <a:pattFill prst="wdDn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</c:spPr>
          </c:dPt>
          <c:dPt>
            <c:idx val="3"/>
            <c:bubble3D val="0"/>
            <c:spPr>
              <a:pattFill prst="ltVert">
                <a:fgClr>
                  <a:srgbClr val="FF0000"/>
                </a:fgClr>
                <a:bgClr>
                  <a:schemeClr val="bg1"/>
                </a:bgClr>
              </a:pattFill>
            </c:spPr>
          </c:dPt>
          <c:dPt>
            <c:idx val="4"/>
            <c:bubble3D val="0"/>
            <c:spPr>
              <a:pattFill prst="narHorz">
                <a:fgClr>
                  <a:srgbClr val="C00000"/>
                </a:fgClr>
                <a:bgClr>
                  <a:schemeClr val="bg1"/>
                </a:bgClr>
              </a:pattFill>
            </c:spPr>
          </c:dPt>
          <c:dPt>
            <c:idx val="5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spPr>
              <a:solidFill>
                <a:srgbClr val="7030A0"/>
              </a:solidFill>
            </c:spPr>
          </c:dPt>
          <c:dPt>
            <c:idx val="8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delete val="1"/>
          </c:dLbls>
          <c:cat>
            <c:strRef>
              <c:f>'Global SUBSCRIBER'!$B$40:$B$48</c:f>
              <c:strCache>
                <c:ptCount val="9"/>
                <c:pt idx="0">
                  <c:v>Fixed-line phone</c:v>
                </c:pt>
                <c:pt idx="1">
                  <c:v>Cable Modem</c:v>
                </c:pt>
                <c:pt idx="2">
                  <c:v>DSL</c:v>
                </c:pt>
                <c:pt idx="3">
                  <c:v>FTTH/B</c:v>
                </c:pt>
                <c:pt idx="4">
                  <c:v>Other Internet</c:v>
                </c:pt>
                <c:pt idx="5">
                  <c:v>1G mobile analog </c:v>
                </c:pt>
                <c:pt idx="6">
                  <c:v>2 G mobile</c:v>
                </c:pt>
                <c:pt idx="7">
                  <c:v>2.5G mobile</c:v>
                </c:pt>
                <c:pt idx="8">
                  <c:v>3G mobile</c:v>
                </c:pt>
              </c:strCache>
            </c:strRef>
          </c:cat>
          <c:val>
            <c:numRef>
              <c:f>'Global SUBSCRIBER'!$Q$40:$Q$48</c:f>
              <c:numCache>
                <c:formatCode>_(* #,##0_);_(* \(#,##0\);_(* "-"??_);_(@_)</c:formatCode>
                <c:ptCount val="9"/>
                <c:pt idx="0">
                  <c:v>830942114</c:v>
                </c:pt>
                <c:pt idx="1">
                  <c:v>7883544</c:v>
                </c:pt>
                <c:pt idx="2">
                  <c:v>6184042</c:v>
                </c:pt>
                <c:pt idx="3">
                  <c:v>0</c:v>
                </c:pt>
                <c:pt idx="4">
                  <c:v>188336377</c:v>
                </c:pt>
                <c:pt idx="5">
                  <c:v>90392064</c:v>
                </c:pt>
                <c:pt idx="6">
                  <c:v>648365457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4.680084632278108E-2"/>
          <c:y val="5.0142667810088103E-2"/>
          <c:w val="0.88257430055285646"/>
          <c:h val="0.92850471661339362"/>
        </c:manualLayout>
      </c:layout>
      <c:overlay val="0"/>
      <c:spPr>
        <a:solidFill>
          <a:schemeClr val="bg1"/>
        </a:solidFill>
      </c:spPr>
      <c:txPr>
        <a:bodyPr/>
        <a:lstStyle/>
        <a:p>
          <a:pPr rtl="0"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200025</xdr:colOff>
      <xdr:row>16</xdr:row>
      <xdr:rowOff>63500</xdr:rowOff>
    </xdr:from>
    <xdr:to>
      <xdr:col>21</xdr:col>
      <xdr:colOff>444500</xdr:colOff>
      <xdr:row>30</xdr:row>
      <xdr:rowOff>79375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1155700</xdr:colOff>
      <xdr:row>72</xdr:row>
      <xdr:rowOff>15240</xdr:rowOff>
    </xdr:from>
    <xdr:to>
      <xdr:col>11</xdr:col>
      <xdr:colOff>259080</xdr:colOff>
      <xdr:row>79</xdr:row>
      <xdr:rowOff>78740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828040</xdr:colOff>
      <xdr:row>57</xdr:row>
      <xdr:rowOff>96520</xdr:rowOff>
    </xdr:from>
    <xdr:to>
      <xdr:col>8</xdr:col>
      <xdr:colOff>647700</xdr:colOff>
      <xdr:row>72</xdr:row>
      <xdr:rowOff>58420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1148080</xdr:colOff>
      <xdr:row>57</xdr:row>
      <xdr:rowOff>83820</xdr:rowOff>
    </xdr:from>
    <xdr:to>
      <xdr:col>5</xdr:col>
      <xdr:colOff>845820</xdr:colOff>
      <xdr:row>72</xdr:row>
      <xdr:rowOff>45720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647700</xdr:colOff>
      <xdr:row>57</xdr:row>
      <xdr:rowOff>104140</xdr:rowOff>
    </xdr:from>
    <xdr:to>
      <xdr:col>11</xdr:col>
      <xdr:colOff>259080</xdr:colOff>
      <xdr:row>72</xdr:row>
      <xdr:rowOff>60960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957580</xdr:colOff>
      <xdr:row>70</xdr:row>
      <xdr:rowOff>45720</xdr:rowOff>
    </xdr:from>
    <xdr:to>
      <xdr:col>6</xdr:col>
      <xdr:colOff>817880</xdr:colOff>
      <xdr:row>71</xdr:row>
      <xdr:rowOff>172720</xdr:rowOff>
    </xdr:to>
    <xdr:sp macro="" textlink="">
      <xdr:nvSpPr>
        <xdr:cNvPr id="10" name="TextBox 9"/>
        <xdr:cNvSpPr txBox="1"/>
      </xdr:nvSpPr>
      <xdr:spPr>
        <a:xfrm>
          <a:off x="7373620" y="11902440"/>
          <a:ext cx="911860" cy="309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2000</a:t>
          </a:r>
        </a:p>
      </xdr:txBody>
    </xdr:sp>
    <xdr:clientData/>
  </xdr:twoCellAnchor>
  <xdr:twoCellAnchor>
    <xdr:from>
      <xdr:col>2</xdr:col>
      <xdr:colOff>1325880</xdr:colOff>
      <xdr:row>69</xdr:row>
      <xdr:rowOff>172720</xdr:rowOff>
    </xdr:from>
    <xdr:to>
      <xdr:col>3</xdr:col>
      <xdr:colOff>731520</xdr:colOff>
      <xdr:row>71</xdr:row>
      <xdr:rowOff>137160</xdr:rowOff>
    </xdr:to>
    <xdr:sp macro="" textlink="">
      <xdr:nvSpPr>
        <xdr:cNvPr id="20" name="TextBox 19"/>
        <xdr:cNvSpPr txBox="1"/>
      </xdr:nvSpPr>
      <xdr:spPr>
        <a:xfrm>
          <a:off x="4175760" y="11846560"/>
          <a:ext cx="838200" cy="330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1896</a:t>
          </a:r>
        </a:p>
      </xdr:txBody>
    </xdr:sp>
    <xdr:clientData/>
  </xdr:twoCellAnchor>
  <xdr:twoCellAnchor>
    <xdr:from>
      <xdr:col>8</xdr:col>
      <xdr:colOff>805180</xdr:colOff>
      <xdr:row>70</xdr:row>
      <xdr:rowOff>15240</xdr:rowOff>
    </xdr:from>
    <xdr:to>
      <xdr:col>9</xdr:col>
      <xdr:colOff>759460</xdr:colOff>
      <xdr:row>71</xdr:row>
      <xdr:rowOff>134620</xdr:rowOff>
    </xdr:to>
    <xdr:sp macro="" textlink="">
      <xdr:nvSpPr>
        <xdr:cNvPr id="21" name="TextBox 20"/>
        <xdr:cNvSpPr txBox="1"/>
      </xdr:nvSpPr>
      <xdr:spPr>
        <a:xfrm>
          <a:off x="10482580" y="11871960"/>
          <a:ext cx="1066800" cy="302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2007</a:t>
          </a:r>
        </a:p>
      </xdr:txBody>
    </xdr:sp>
    <xdr:clientData/>
  </xdr:twoCellAnchor>
  <xdr:twoCellAnchor>
    <xdr:from>
      <xdr:col>20</xdr:col>
      <xdr:colOff>759460</xdr:colOff>
      <xdr:row>56</xdr:row>
      <xdr:rowOff>132080</xdr:rowOff>
    </xdr:from>
    <xdr:to>
      <xdr:col>24</xdr:col>
      <xdr:colOff>198120</xdr:colOff>
      <xdr:row>74</xdr:row>
      <xdr:rowOff>25400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523240</xdr:colOff>
      <xdr:row>56</xdr:row>
      <xdr:rowOff>162560</xdr:rowOff>
    </xdr:from>
    <xdr:to>
      <xdr:col>20</xdr:col>
      <xdr:colOff>721360</xdr:colOff>
      <xdr:row>74</xdr:row>
      <xdr:rowOff>60960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581672</xdr:colOff>
      <xdr:row>10</xdr:row>
      <xdr:rowOff>38100</xdr:rowOff>
    </xdr:from>
    <xdr:to>
      <xdr:col>13</xdr:col>
      <xdr:colOff>1139190</xdr:colOff>
      <xdr:row>37</xdr:row>
      <xdr:rowOff>76200</xdr:rowOff>
    </xdr:to>
    <xdr:grpSp>
      <xdr:nvGrpSpPr>
        <xdr:cNvPr id="3" name="Group 2"/>
        <xdr:cNvGrpSpPr/>
      </xdr:nvGrpSpPr>
      <xdr:grpSpPr>
        <a:xfrm>
          <a:off x="9893312" y="2263140"/>
          <a:ext cx="7217398" cy="4975860"/>
          <a:chOff x="9893312" y="2263140"/>
          <a:chExt cx="7217398" cy="4975860"/>
        </a:xfrm>
      </xdr:grpSpPr>
      <xdr:graphicFrame macro="">
        <xdr:nvGraphicFramePr>
          <xdr:cNvPr id="19" name="Chart 18"/>
          <xdr:cNvGraphicFramePr/>
        </xdr:nvGraphicFramePr>
        <xdr:xfrm>
          <a:off x="9893312" y="2263140"/>
          <a:ext cx="7217398" cy="497586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sp macro="" textlink="">
        <xdr:nvSpPr>
          <xdr:cNvPr id="2" name="TextBox 1"/>
          <xdr:cNvSpPr txBox="1"/>
        </xdr:nvSpPr>
        <xdr:spPr>
          <a:xfrm>
            <a:off x="13696950" y="6930390"/>
            <a:ext cx="3368040" cy="28956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http://www.martinhilbert.net/WorldInfoCapacity.html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647700</xdr:colOff>
      <xdr:row>43</xdr:row>
      <xdr:rowOff>35559</xdr:rowOff>
    </xdr:from>
    <xdr:to>
      <xdr:col>23</xdr:col>
      <xdr:colOff>377190</xdr:colOff>
      <xdr:row>65</xdr:row>
      <xdr:rowOff>66040</xdr:rowOff>
    </xdr:to>
    <xdr:grpSp>
      <xdr:nvGrpSpPr>
        <xdr:cNvPr id="20" name="Group 19"/>
        <xdr:cNvGrpSpPr/>
      </xdr:nvGrpSpPr>
      <xdr:grpSpPr>
        <a:xfrm>
          <a:off x="16268700" y="8082279"/>
          <a:ext cx="9437370" cy="4053841"/>
          <a:chOff x="16338550" y="9541509"/>
          <a:chExt cx="9381490" cy="3884931"/>
        </a:xfrm>
      </xdr:grpSpPr>
      <xdr:graphicFrame macro="">
        <xdr:nvGraphicFramePr>
          <xdr:cNvPr id="8" name="Chart 7"/>
          <xdr:cNvGraphicFramePr>
            <a:graphicFrameLocks/>
          </xdr:cNvGraphicFramePr>
        </xdr:nvGraphicFramePr>
        <xdr:xfrm>
          <a:off x="16338550" y="12138660"/>
          <a:ext cx="9378950" cy="128778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0" name="Chart 9"/>
          <xdr:cNvGraphicFramePr>
            <a:graphicFrameLocks/>
          </xdr:cNvGraphicFramePr>
        </xdr:nvGraphicFramePr>
        <xdr:xfrm>
          <a:off x="16338550" y="9541509"/>
          <a:ext cx="3238500" cy="268859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11" name="Chart 10"/>
          <xdr:cNvGraphicFramePr>
            <a:graphicFrameLocks/>
          </xdr:cNvGraphicFramePr>
        </xdr:nvGraphicFramePr>
        <xdr:xfrm>
          <a:off x="19507200" y="9552940"/>
          <a:ext cx="2740660" cy="26797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12" name="Chart 11"/>
          <xdr:cNvGraphicFramePr>
            <a:graphicFrameLocks/>
          </xdr:cNvGraphicFramePr>
        </xdr:nvGraphicFramePr>
        <xdr:xfrm>
          <a:off x="22197060" y="9578340"/>
          <a:ext cx="3522980" cy="266446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">
        <xdr:nvSpPr>
          <xdr:cNvPr id="14" name="TextBox 13"/>
          <xdr:cNvSpPr txBox="1"/>
        </xdr:nvSpPr>
        <xdr:spPr>
          <a:xfrm>
            <a:off x="16497300" y="11722100"/>
            <a:ext cx="762000" cy="35306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/>
              <a:t>1986</a:t>
            </a:r>
          </a:p>
        </xdr:txBody>
      </xdr:sp>
      <xdr:sp macro="" textlink="">
        <xdr:nvSpPr>
          <xdr:cNvPr id="15" name="TextBox 14"/>
          <xdr:cNvSpPr txBox="1"/>
        </xdr:nvSpPr>
        <xdr:spPr>
          <a:xfrm>
            <a:off x="19570700" y="11703050"/>
            <a:ext cx="647700" cy="41021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/>
              <a:t>2000</a:t>
            </a:r>
          </a:p>
        </xdr:txBody>
      </xdr:sp>
      <xdr:sp macro="" textlink="">
        <xdr:nvSpPr>
          <xdr:cNvPr id="16" name="TextBox 15"/>
          <xdr:cNvSpPr txBox="1"/>
        </xdr:nvSpPr>
        <xdr:spPr>
          <a:xfrm>
            <a:off x="22412960" y="11798300"/>
            <a:ext cx="694690" cy="34544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/>
              <a:t>2007</a:t>
            </a:r>
          </a:p>
        </xdr:txBody>
      </xdr:sp>
    </xdr:grpSp>
    <xdr:clientData/>
  </xdr:twoCellAnchor>
  <xdr:twoCellAnchor>
    <xdr:from>
      <xdr:col>8</xdr:col>
      <xdr:colOff>445782</xdr:colOff>
      <xdr:row>18</xdr:row>
      <xdr:rowOff>3810</xdr:rowOff>
    </xdr:from>
    <xdr:to>
      <xdr:col>14</xdr:col>
      <xdr:colOff>548640</xdr:colOff>
      <xdr:row>38</xdr:row>
      <xdr:rowOff>81280</xdr:rowOff>
    </xdr:to>
    <xdr:grpSp>
      <xdr:nvGrpSpPr>
        <xdr:cNvPr id="4" name="Group 3"/>
        <xdr:cNvGrpSpPr/>
      </xdr:nvGrpSpPr>
      <xdr:grpSpPr>
        <a:xfrm>
          <a:off x="8751582" y="3478530"/>
          <a:ext cx="6396978" cy="3735070"/>
          <a:chOff x="8751582" y="3478530"/>
          <a:chExt cx="6396978" cy="3735070"/>
        </a:xfrm>
      </xdr:grpSpPr>
      <xdr:graphicFrame macro="">
        <xdr:nvGraphicFramePr>
          <xdr:cNvPr id="19" name="Chart 18"/>
          <xdr:cNvGraphicFramePr/>
        </xdr:nvGraphicFramePr>
        <xdr:xfrm>
          <a:off x="8751582" y="3478530"/>
          <a:ext cx="6380468" cy="373507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sp macro="" textlink="">
        <xdr:nvSpPr>
          <xdr:cNvPr id="2" name="TextBox 1"/>
          <xdr:cNvSpPr txBox="1"/>
        </xdr:nvSpPr>
        <xdr:spPr>
          <a:xfrm>
            <a:off x="11826240" y="6964680"/>
            <a:ext cx="3322320" cy="21336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100"/>
              <a:t>http://www.martinhilbert.net/WorldInfoCapacity.html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pal2/entrega_9/movi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/CEPAL/cepal2/entrega_13/oecd/pa%20Martin/internet/dial_up_OECD.vs.ALC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epal2/entrega_13/oecd/pa%20Martin/3GPPv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rates"/>
      <sheetName val="data rates (2)"/>
      <sheetName val="resumen capac. voz"/>
      <sheetName val="resumen capac main lines"/>
      <sheetName val="resumen capac. datos"/>
      <sheetName val="main lines"/>
      <sheetName val="capacidad main lines voz"/>
      <sheetName val="capac voz móvil"/>
      <sheetName val="capac datos móvil"/>
      <sheetName val="capacidad ML voz OECD vs. ALC"/>
      <sheetName val="capac voz móvil OECD vs. ALC"/>
      <sheetName val="voz OECD vs. ALC"/>
      <sheetName val="datos móvil OECD vs. ALC"/>
      <sheetName val="capac datos móvil OECD vs ALC"/>
      <sheetName val="suscript. x tecnologia (2)"/>
      <sheetName val="suscript. móviles"/>
    </sheetNames>
    <sheetDataSet>
      <sheetData sheetId="0" refreshError="1">
        <row r="12">
          <cell r="E12">
            <v>217.13333333333333</v>
          </cell>
          <cell r="F12">
            <v>215.53333333333333</v>
          </cell>
          <cell r="H12">
            <v>653.13333333333344</v>
          </cell>
          <cell r="I12">
            <v>435.66666666666669</v>
          </cell>
        </row>
        <row r="15">
          <cell r="E15">
            <v>8365</v>
          </cell>
          <cell r="F15">
            <v>2275</v>
          </cell>
        </row>
        <row r="17">
          <cell r="C17">
            <v>14.4</v>
          </cell>
          <cell r="E17">
            <v>1089.1333333333334</v>
          </cell>
          <cell r="F17">
            <v>655.80000000000007</v>
          </cell>
        </row>
        <row r="18">
          <cell r="C18">
            <v>153</v>
          </cell>
        </row>
        <row r="19">
          <cell r="C19">
            <v>3100</v>
          </cell>
          <cell r="D19">
            <v>1800</v>
          </cell>
        </row>
        <row r="22">
          <cell r="D22">
            <v>9.6</v>
          </cell>
        </row>
        <row r="25">
          <cell r="B25">
            <v>13</v>
          </cell>
        </row>
        <row r="26">
          <cell r="B26">
            <v>64</v>
          </cell>
        </row>
      </sheetData>
      <sheetData sheetId="1" refreshError="1">
        <row r="17">
          <cell r="C17">
            <v>12.7</v>
          </cell>
          <cell r="D17">
            <v>14.3</v>
          </cell>
        </row>
        <row r="18">
          <cell r="C18">
            <v>14.2</v>
          </cell>
          <cell r="D18">
            <v>37.06666666666667</v>
          </cell>
        </row>
        <row r="19">
          <cell r="C19">
            <v>144.69999999999999</v>
          </cell>
          <cell r="D19">
            <v>148.5</v>
          </cell>
        </row>
        <row r="20">
          <cell r="C20">
            <v>13.45</v>
          </cell>
          <cell r="D20">
            <v>25.683333333333337</v>
          </cell>
        </row>
        <row r="21">
          <cell r="C21">
            <v>78.699999999999989</v>
          </cell>
          <cell r="D21">
            <v>81.400000000000006</v>
          </cell>
        </row>
        <row r="22">
          <cell r="C22">
            <v>773.2</v>
          </cell>
          <cell r="D22">
            <v>1086.3</v>
          </cell>
        </row>
        <row r="23">
          <cell r="D23">
            <v>14</v>
          </cell>
        </row>
        <row r="24">
          <cell r="C24">
            <v>14.4</v>
          </cell>
          <cell r="D24">
            <v>19.2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B1">
            <v>64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. dial up"/>
      <sheetName val="capac. UL"/>
      <sheetName val="OECD vs. ALC UL"/>
      <sheetName val="OECD vs. ALC UL (2)"/>
      <sheetName val="Gráfico UL"/>
      <sheetName val="Gráfico UL (2)"/>
      <sheetName val="capac. DL"/>
      <sheetName val="OECD vs. ALC DL"/>
      <sheetName val="OECD vs. ALC DL (2)"/>
      <sheetName val="Gráfico DL"/>
      <sheetName val="Gráfico DL (2)"/>
      <sheetName val="bps"/>
      <sheetName val="ss. dial up (corregido)"/>
      <sheetName val="tasas crecimiento polinomio"/>
      <sheetName val="tasas"/>
      <sheetName val="sus dialup2"/>
      <sheetName val="OECD vs. ALC DL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D3">
            <v>54.6875</v>
          </cell>
        </row>
        <row r="4">
          <cell r="D4">
            <v>32.8125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ilia GSM (GSM World)"/>
      <sheetName val="resumen %s"/>
      <sheetName val="WCDMA"/>
      <sheetName val="EDGE"/>
      <sheetName val="GPRS"/>
      <sheetName val="GSM"/>
      <sheetName val="2G-2.5G GSM total"/>
      <sheetName val="comprobando"/>
      <sheetName val="ss. total"/>
      <sheetName val="2G-2.5G nuevos"/>
      <sheetName val="2G-2.5G nuevos anual"/>
      <sheetName val="GPRS acu"/>
      <sheetName val="resumen %"/>
      <sheetName val="resumen MCps"/>
      <sheetName val="Hoja2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C3">
            <v>1992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joc.org/ojs/index.php/ijoc/article/view/1562/742" TargetMode="External"/><Relationship Id="rId2" Type="http://schemas.openxmlformats.org/officeDocument/2006/relationships/hyperlink" Target="http://www.itu.int/ITU-D/ict/wtim11/documents/inf/015INF-E.pdf" TargetMode="External"/><Relationship Id="rId1" Type="http://schemas.openxmlformats.org/officeDocument/2006/relationships/hyperlink" Target="http://www.martinhilbert.net/WorldInfoCapacity.html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://www.martinhilbert.net/WorldInfoCapacity.html" TargetMode="External"/><Relationship Id="rId4" Type="http://schemas.openxmlformats.org/officeDocument/2006/relationships/hyperlink" Target="http://ijoc.org/ojs/index.php/ijoc/article/view/1563/74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ijoc.org/ojs/index.php/ijoc/article/view/1562/742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://www.itu.int/ITU-D/ict/wtim11/documents/inf/015INF-E.pdf" TargetMode="External"/><Relationship Id="rId1" Type="http://schemas.openxmlformats.org/officeDocument/2006/relationships/hyperlink" Target="http://www.martinhilbert.net/WorldInfoCapacity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martinhilbert.net/WorldInfoCapacity.html" TargetMode="External"/><Relationship Id="rId4" Type="http://schemas.openxmlformats.org/officeDocument/2006/relationships/hyperlink" Target="http://ijoc.org/ojs/index.php/ijoc/article/view/1563/7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N115"/>
  <sheetViews>
    <sheetView tabSelected="1" zoomScale="50" zoomScaleNormal="5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B1" sqref="B1"/>
    </sheetView>
  </sheetViews>
  <sheetFormatPr defaultRowHeight="14.4" x14ac:dyDescent="0.3"/>
  <cols>
    <col min="2" max="2" width="43.109375" customWidth="1"/>
    <col min="3" max="3" width="20.77734375" customWidth="1"/>
    <col min="4" max="4" width="15.6640625" bestFit="1" customWidth="1"/>
    <col min="5" max="6" width="15.33203125" bestFit="1" customWidth="1"/>
    <col min="7" max="7" width="16.44140625" bestFit="1" customWidth="1"/>
    <col min="8" max="8" width="15.6640625" bestFit="1" customWidth="1"/>
    <col min="9" max="9" width="16.21875" bestFit="1" customWidth="1"/>
    <col min="10" max="10" width="15.33203125" customWidth="1"/>
    <col min="11" max="11" width="16.44140625" bestFit="1" customWidth="1"/>
    <col min="12" max="12" width="16.77734375" bestFit="1" customWidth="1"/>
    <col min="13" max="13" width="16.44140625" bestFit="1" customWidth="1"/>
    <col min="14" max="15" width="17.109375" bestFit="1" customWidth="1"/>
    <col min="16" max="16" width="16.44140625" bestFit="1" customWidth="1"/>
    <col min="17" max="17" width="18.88671875" customWidth="1"/>
    <col min="18" max="18" width="16.44140625" bestFit="1" customWidth="1"/>
    <col min="19" max="19" width="17.88671875" bestFit="1" customWidth="1"/>
    <col min="20" max="20" width="17.5546875" bestFit="1" customWidth="1"/>
    <col min="21" max="22" width="18.21875" bestFit="1" customWidth="1"/>
    <col min="23" max="23" width="19.21875" bestFit="1" customWidth="1"/>
    <col min="24" max="24" width="19.77734375" customWidth="1"/>
    <col min="25" max="27" width="25.6640625" customWidth="1"/>
    <col min="31" max="31" width="16.21875" customWidth="1"/>
    <col min="32" max="32" width="11.88671875" customWidth="1"/>
    <col min="33" max="33" width="12.44140625" customWidth="1"/>
    <col min="35" max="35" width="13" customWidth="1"/>
    <col min="36" max="37" width="18.109375" customWidth="1"/>
  </cols>
  <sheetData>
    <row r="1" spans="1:40" s="64" customFormat="1" ht="28.8" customHeight="1" x14ac:dyDescent="0.4">
      <c r="B1" s="105" t="s">
        <v>55</v>
      </c>
      <c r="C1" s="106" t="s">
        <v>54</v>
      </c>
    </row>
    <row r="2" spans="1:40" s="66" customFormat="1" x14ac:dyDescent="0.3">
      <c r="B2" s="62" t="s">
        <v>48</v>
      </c>
      <c r="C2" s="63" t="s">
        <v>53</v>
      </c>
    </row>
    <row r="3" spans="1:40" s="66" customFormat="1" x14ac:dyDescent="0.3">
      <c r="B3" s="62"/>
      <c r="C3" s="63" t="s">
        <v>49</v>
      </c>
    </row>
    <row r="4" spans="1:40" s="64" customFormat="1" ht="18" x14ac:dyDescent="0.35">
      <c r="B4" s="62" t="s">
        <v>50</v>
      </c>
      <c r="C4" s="65" t="s">
        <v>52</v>
      </c>
      <c r="D4" s="66"/>
    </row>
    <row r="5" spans="1:40" s="64" customFormat="1" x14ac:dyDescent="0.3">
      <c r="C5" s="63" t="s">
        <v>51</v>
      </c>
      <c r="D5" s="66"/>
    </row>
    <row r="6" spans="1:40" ht="27.6" customHeight="1" x14ac:dyDescent="0.3">
      <c r="D6" s="61"/>
    </row>
    <row r="7" spans="1:40" x14ac:dyDescent="0.3">
      <c r="A7" s="94"/>
      <c r="B7" s="94" t="s">
        <v>56</v>
      </c>
      <c r="C7" s="94">
        <v>1986</v>
      </c>
      <c r="D7" s="94">
        <v>1987</v>
      </c>
      <c r="E7" s="94">
        <v>1988</v>
      </c>
      <c r="F7" s="94">
        <v>1989</v>
      </c>
      <c r="G7" s="94">
        <v>1990</v>
      </c>
      <c r="H7" s="94">
        <v>1991</v>
      </c>
      <c r="I7" s="94">
        <v>1992</v>
      </c>
      <c r="J7" s="94">
        <v>1993</v>
      </c>
      <c r="K7" s="94">
        <v>1994</v>
      </c>
      <c r="L7" s="94">
        <v>1995</v>
      </c>
      <c r="M7" s="94">
        <v>1996</v>
      </c>
      <c r="N7" s="94">
        <v>1997</v>
      </c>
      <c r="O7" s="94">
        <v>1998</v>
      </c>
      <c r="P7" s="94">
        <v>1999</v>
      </c>
      <c r="Q7" s="94">
        <v>2000</v>
      </c>
      <c r="R7" s="94">
        <v>2001</v>
      </c>
      <c r="S7" s="94">
        <v>2002</v>
      </c>
      <c r="T7" s="94">
        <v>2003</v>
      </c>
      <c r="U7" s="94">
        <v>2004</v>
      </c>
      <c r="V7" s="94">
        <v>2005</v>
      </c>
      <c r="W7" s="94">
        <v>2006</v>
      </c>
      <c r="X7" s="94">
        <v>2007</v>
      </c>
      <c r="Y7" s="94">
        <v>2008</v>
      </c>
      <c r="Z7" s="94">
        <v>2009</v>
      </c>
      <c r="AA7" s="94">
        <v>2010</v>
      </c>
      <c r="AD7" t="s">
        <v>47</v>
      </c>
      <c r="AG7" s="20" t="s">
        <v>40</v>
      </c>
      <c r="AI7" s="22"/>
      <c r="AJ7" s="23" t="s">
        <v>28</v>
      </c>
      <c r="AK7" s="23" t="s">
        <v>29</v>
      </c>
    </row>
    <row r="8" spans="1:40" x14ac:dyDescent="0.3">
      <c r="A8" s="111" t="s">
        <v>20</v>
      </c>
      <c r="B8" s="68" t="s">
        <v>18</v>
      </c>
      <c r="C8" s="69">
        <v>6056472237</v>
      </c>
      <c r="D8" s="69">
        <v>6012466738</v>
      </c>
      <c r="E8" s="69">
        <v>5908084503</v>
      </c>
      <c r="F8" s="69">
        <v>5733985432</v>
      </c>
      <c r="G8" s="69">
        <v>5561327880</v>
      </c>
      <c r="H8" s="69">
        <v>5314795393</v>
      </c>
      <c r="I8" s="69">
        <v>4920071404</v>
      </c>
      <c r="J8" s="69">
        <v>4417371030</v>
      </c>
      <c r="K8" s="69">
        <v>3735836442</v>
      </c>
      <c r="L8" s="69">
        <v>3252528354</v>
      </c>
      <c r="M8" s="69">
        <v>2665280139</v>
      </c>
      <c r="N8" s="69">
        <v>2123370868</v>
      </c>
      <c r="O8" s="69">
        <v>1813616353</v>
      </c>
      <c r="P8" s="69">
        <v>1556464962</v>
      </c>
      <c r="Q8" s="69">
        <v>1243842914</v>
      </c>
      <c r="R8" s="69">
        <v>1055371928</v>
      </c>
      <c r="S8" s="69">
        <v>880425198</v>
      </c>
      <c r="T8" s="69">
        <v>769182788</v>
      </c>
      <c r="U8" s="69">
        <v>713447155</v>
      </c>
      <c r="V8" s="69">
        <v>696392124</v>
      </c>
      <c r="W8" s="69">
        <v>664224201</v>
      </c>
      <c r="X8" s="69">
        <v>614654039</v>
      </c>
      <c r="Y8" s="69">
        <v>417175396</v>
      </c>
      <c r="Z8" s="69">
        <v>208201412</v>
      </c>
      <c r="AA8" s="69">
        <v>0</v>
      </c>
      <c r="AD8" t="str">
        <f>'Global SUBSCRIBER'!B9</f>
        <v>Phone analog</v>
      </c>
      <c r="AE8" s="3">
        <f>'Global SUBSCRIBER'!X9</f>
        <v>35758003</v>
      </c>
      <c r="AG8" s="21">
        <f t="shared" ref="AG8:AG37" si="0">X8/AE8</f>
        <v>17.189271979198615</v>
      </c>
      <c r="AI8" s="54" t="str">
        <f t="shared" ref="AI8:AI17" si="1">B8</f>
        <v>Phone analog</v>
      </c>
      <c r="AJ8" s="23" t="e">
        <f>#REF!</f>
        <v>#REF!</v>
      </c>
      <c r="AK8" s="23" t="e">
        <f>#REF!</f>
        <v>#REF!</v>
      </c>
      <c r="AM8" s="1"/>
      <c r="AN8" s="1"/>
    </row>
    <row r="9" spans="1:40" x14ac:dyDescent="0.3">
      <c r="A9" s="112"/>
      <c r="B9" s="70" t="s">
        <v>23</v>
      </c>
      <c r="C9" s="71">
        <v>1457482302</v>
      </c>
      <c r="D9" s="71">
        <v>2028876943</v>
      </c>
      <c r="E9" s="71">
        <v>2758852473</v>
      </c>
      <c r="F9" s="71">
        <v>3621587440</v>
      </c>
      <c r="G9" s="71">
        <v>4553313380</v>
      </c>
      <c r="H9" s="71">
        <v>5538756022</v>
      </c>
      <c r="I9" s="71">
        <v>6793912117</v>
      </c>
      <c r="J9" s="71">
        <v>8303194921</v>
      </c>
      <c r="K9" s="71">
        <v>10261415711</v>
      </c>
      <c r="L9" s="71">
        <v>12090384664</v>
      </c>
      <c r="M9" s="71">
        <v>14166715442</v>
      </c>
      <c r="N9" s="71">
        <v>16280881290</v>
      </c>
      <c r="O9" s="71">
        <v>17878551784</v>
      </c>
      <c r="P9" s="71">
        <v>19874999344</v>
      </c>
      <c r="Q9" s="71">
        <v>22077961507</v>
      </c>
      <c r="R9" s="71">
        <v>23834866284</v>
      </c>
      <c r="S9" s="71">
        <v>25307756866</v>
      </c>
      <c r="T9" s="71">
        <v>26788455361</v>
      </c>
      <c r="U9" s="71">
        <v>28568596248</v>
      </c>
      <c r="V9" s="71">
        <v>29591530635</v>
      </c>
      <c r="W9" s="71">
        <v>29804962733</v>
      </c>
      <c r="X9" s="71">
        <v>29700830954</v>
      </c>
      <c r="Y9" s="71">
        <v>29921192431</v>
      </c>
      <c r="Z9" s="71">
        <v>29550827074</v>
      </c>
      <c r="AA9" s="71">
        <v>29221592452</v>
      </c>
      <c r="AD9" t="str">
        <f>'Global SUBSCRIBER'!B10</f>
        <v>Phone digital (excl. those that are also used for dial-up)</v>
      </c>
      <c r="AE9" s="3">
        <f>'Global SUBSCRIBER'!X31</f>
        <v>1208866716</v>
      </c>
      <c r="AG9" s="21">
        <f t="shared" si="0"/>
        <v>24.569152712117521</v>
      </c>
      <c r="AI9" s="54" t="str">
        <f t="shared" si="1"/>
        <v>Phone digital</v>
      </c>
      <c r="AJ9" s="24" t="e">
        <f>#REF!</f>
        <v>#REF!</v>
      </c>
      <c r="AK9" s="24" t="e">
        <f>#REF!</f>
        <v>#REF!</v>
      </c>
      <c r="AM9" s="1"/>
      <c r="AN9" s="1"/>
    </row>
    <row r="10" spans="1:40" s="17" customFormat="1" x14ac:dyDescent="0.3">
      <c r="A10" s="113" t="s">
        <v>19</v>
      </c>
      <c r="B10" s="72" t="s">
        <v>0</v>
      </c>
      <c r="C10" s="73">
        <v>43361</v>
      </c>
      <c r="D10" s="73">
        <v>151149</v>
      </c>
      <c r="E10" s="73">
        <v>575611</v>
      </c>
      <c r="F10" s="73">
        <v>1326707</v>
      </c>
      <c r="G10" s="73">
        <v>6470021</v>
      </c>
      <c r="H10" s="73">
        <v>16413131</v>
      </c>
      <c r="I10" s="73">
        <v>27345417</v>
      </c>
      <c r="J10" s="73">
        <v>39529784</v>
      </c>
      <c r="K10" s="73">
        <v>166916790</v>
      </c>
      <c r="L10" s="73">
        <v>324602607</v>
      </c>
      <c r="M10" s="73">
        <v>714014512</v>
      </c>
      <c r="N10" s="73">
        <v>1195240895</v>
      </c>
      <c r="O10" s="73">
        <v>2691357714</v>
      </c>
      <c r="P10" s="73">
        <v>4507257618</v>
      </c>
      <c r="Q10" s="73">
        <v>8565443493</v>
      </c>
      <c r="R10" s="73">
        <v>12206471740</v>
      </c>
      <c r="S10" s="73">
        <v>13800629838</v>
      </c>
      <c r="T10" s="73">
        <v>14838103848</v>
      </c>
      <c r="U10" s="73">
        <v>13610729111</v>
      </c>
      <c r="V10" s="73">
        <v>11318505922</v>
      </c>
      <c r="W10" s="73">
        <v>9763832110</v>
      </c>
      <c r="X10" s="73">
        <v>8266821303</v>
      </c>
      <c r="Y10" s="73">
        <v>6436219315</v>
      </c>
      <c r="Z10" s="73">
        <v>4541615207</v>
      </c>
      <c r="AA10" s="73">
        <v>3490523619</v>
      </c>
      <c r="AD10" s="17" t="str">
        <f>'Global SUBSCRIBER'!B11</f>
        <v>Dial-up</v>
      </c>
      <c r="AE10" s="26">
        <f>'Global SUBSCRIBER'!X11</f>
        <v>100306986</v>
      </c>
      <c r="AG10" s="27">
        <f t="shared" si="0"/>
        <v>82.415209873816764</v>
      </c>
      <c r="AI10" s="55" t="str">
        <f t="shared" si="1"/>
        <v>Dial-up</v>
      </c>
      <c r="AJ10" s="28" t="e">
        <f>#REF!</f>
        <v>#REF!</v>
      </c>
      <c r="AK10" s="28" t="e">
        <f>#REF!</f>
        <v>#REF!</v>
      </c>
      <c r="AL10" s="29"/>
      <c r="AM10" s="58"/>
      <c r="AN10" s="58"/>
    </row>
    <row r="11" spans="1:40" s="18" customFormat="1" x14ac:dyDescent="0.3">
      <c r="A11" s="114"/>
      <c r="B11" s="74" t="s">
        <v>1</v>
      </c>
      <c r="C11" s="69">
        <v>0</v>
      </c>
      <c r="D11" s="69">
        <v>0</v>
      </c>
      <c r="E11" s="69">
        <v>206916</v>
      </c>
      <c r="F11" s="69">
        <v>1625807</v>
      </c>
      <c r="G11" s="69">
        <v>6050423</v>
      </c>
      <c r="H11" s="69">
        <v>24910514</v>
      </c>
      <c r="I11" s="69">
        <v>50500236</v>
      </c>
      <c r="J11" s="69">
        <v>101318304</v>
      </c>
      <c r="K11" s="69">
        <v>166908359</v>
      </c>
      <c r="L11" s="69">
        <v>281651012</v>
      </c>
      <c r="M11" s="69">
        <v>545682574</v>
      </c>
      <c r="N11" s="69">
        <v>1004419900</v>
      </c>
      <c r="O11" s="69">
        <v>1697776411</v>
      </c>
      <c r="P11" s="69">
        <v>2802409749</v>
      </c>
      <c r="Q11" s="69">
        <v>4314177890</v>
      </c>
      <c r="R11" s="69">
        <v>5263532133</v>
      </c>
      <c r="S11" s="69">
        <v>5744851796</v>
      </c>
      <c r="T11" s="69">
        <v>5767114336</v>
      </c>
      <c r="U11" s="69">
        <v>5943488515</v>
      </c>
      <c r="V11" s="69">
        <v>6154997837</v>
      </c>
      <c r="W11" s="69">
        <v>6425030627</v>
      </c>
      <c r="X11" s="69">
        <v>6663936651</v>
      </c>
      <c r="Y11" s="69">
        <v>6567437992</v>
      </c>
      <c r="Z11" s="69">
        <v>6443147352</v>
      </c>
      <c r="AA11" s="69">
        <v>6054855076</v>
      </c>
      <c r="AD11" s="18" t="str">
        <f>'Global SUBSCRIBER'!B12</f>
        <v>ISDN BRI</v>
      </c>
      <c r="AE11" s="32">
        <f>'Global SUBSCRIBER'!X12</f>
        <v>32721470</v>
      </c>
      <c r="AG11" s="33">
        <f t="shared" si="0"/>
        <v>203.65639596876301</v>
      </c>
      <c r="AI11" s="56" t="str">
        <f t="shared" si="1"/>
        <v>ISDN BRI</v>
      </c>
      <c r="AJ11" s="35" t="e">
        <f>#REF!</f>
        <v>#REF!</v>
      </c>
      <c r="AK11" s="35" t="e">
        <f>#REF!</f>
        <v>#REF!</v>
      </c>
      <c r="AL11" s="36"/>
      <c r="AM11" s="59"/>
      <c r="AN11" s="59"/>
    </row>
    <row r="12" spans="1:40" s="18" customFormat="1" x14ac:dyDescent="0.3">
      <c r="A12" s="114"/>
      <c r="B12" s="74" t="s">
        <v>2</v>
      </c>
      <c r="C12" s="69">
        <v>0</v>
      </c>
      <c r="D12" s="69">
        <v>0</v>
      </c>
      <c r="E12" s="69">
        <v>5119</v>
      </c>
      <c r="F12" s="69">
        <v>293956</v>
      </c>
      <c r="G12" s="69">
        <v>2430850</v>
      </c>
      <c r="H12" s="69">
        <v>8696531</v>
      </c>
      <c r="I12" s="69">
        <v>17182982</v>
      </c>
      <c r="J12" s="69">
        <v>29975636</v>
      </c>
      <c r="K12" s="69">
        <v>58391010</v>
      </c>
      <c r="L12" s="69">
        <v>96700354</v>
      </c>
      <c r="M12" s="69">
        <v>126080352</v>
      </c>
      <c r="N12" s="69">
        <v>190002111</v>
      </c>
      <c r="O12" s="69">
        <v>911540532</v>
      </c>
      <c r="P12" s="69">
        <v>1315176164</v>
      </c>
      <c r="Q12" s="69">
        <v>1990786384</v>
      </c>
      <c r="R12" s="69">
        <v>2177039098</v>
      </c>
      <c r="S12" s="69">
        <v>2377968474</v>
      </c>
      <c r="T12" s="69">
        <v>2292725720</v>
      </c>
      <c r="U12" s="69">
        <v>3178997294</v>
      </c>
      <c r="V12" s="69">
        <v>3455644037</v>
      </c>
      <c r="W12" s="69">
        <v>4512812450</v>
      </c>
      <c r="X12" s="69">
        <v>5319624368</v>
      </c>
      <c r="Y12" s="69">
        <v>5262346925</v>
      </c>
      <c r="Z12" s="69">
        <v>5540422891</v>
      </c>
      <c r="AA12" s="69">
        <v>5598475855</v>
      </c>
      <c r="AD12" s="18" t="str">
        <f>'Global SUBSCRIBER'!B13</f>
        <v>ISDN PRI</v>
      </c>
      <c r="AE12" s="32">
        <f>'Global SUBSCRIBER'!X13</f>
        <v>1728827</v>
      </c>
      <c r="AG12" s="33">
        <f t="shared" si="0"/>
        <v>3077.0137023542552</v>
      </c>
      <c r="AI12" s="56" t="str">
        <f t="shared" si="1"/>
        <v>ISDN PRI</v>
      </c>
      <c r="AJ12" s="35" t="e">
        <f>#REF!</f>
        <v>#REF!</v>
      </c>
      <c r="AK12" s="35" t="e">
        <f>#REF!</f>
        <v>#REF!</v>
      </c>
      <c r="AL12" s="36"/>
      <c r="AM12" s="59"/>
      <c r="AN12" s="59"/>
    </row>
    <row r="13" spans="1:40" s="18" customFormat="1" x14ac:dyDescent="0.3">
      <c r="A13" s="114"/>
      <c r="B13" s="74" t="s">
        <v>6</v>
      </c>
      <c r="C13" s="69">
        <v>0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99960580</v>
      </c>
      <c r="O13" s="69">
        <v>221042279</v>
      </c>
      <c r="P13" s="69">
        <v>433513521</v>
      </c>
      <c r="Q13" s="69">
        <v>1419746955</v>
      </c>
      <c r="R13" s="69">
        <v>2932518589</v>
      </c>
      <c r="S13" s="69">
        <v>8005785001</v>
      </c>
      <c r="T13" s="69">
        <v>19685354530</v>
      </c>
      <c r="U13" s="69">
        <v>44868183738</v>
      </c>
      <c r="V13" s="69">
        <v>101023737849</v>
      </c>
      <c r="W13" s="69">
        <v>226552381295</v>
      </c>
      <c r="X13" s="69">
        <v>490449818869</v>
      </c>
      <c r="Y13" s="69">
        <v>779136253295</v>
      </c>
      <c r="Z13" s="69">
        <v>1136877441907</v>
      </c>
      <c r="AA13" s="69">
        <v>1620831968183</v>
      </c>
      <c r="AD13" s="18" t="str">
        <f>'Global SUBSCRIBER'!B14</f>
        <v>Cable Modem</v>
      </c>
      <c r="AE13" s="32">
        <f>'Global SUBSCRIBER'!X14</f>
        <v>81458450</v>
      </c>
      <c r="AG13" s="33">
        <f t="shared" si="0"/>
        <v>6020.8587183895597</v>
      </c>
      <c r="AI13" s="56" t="str">
        <f t="shared" si="1"/>
        <v>Cable Modem</v>
      </c>
      <c r="AJ13" s="35" t="e">
        <f>#REF!</f>
        <v>#REF!</v>
      </c>
      <c r="AK13" s="35" t="e">
        <f>#REF!</f>
        <v>#REF!</v>
      </c>
      <c r="AL13" s="36"/>
      <c r="AM13" s="59"/>
      <c r="AN13" s="59"/>
    </row>
    <row r="14" spans="1:40" s="18" customFormat="1" x14ac:dyDescent="0.3">
      <c r="A14" s="114"/>
      <c r="B14" s="74" t="s">
        <v>3</v>
      </c>
      <c r="C14" s="69"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2148517</v>
      </c>
      <c r="N14" s="69">
        <v>14898154</v>
      </c>
      <c r="O14" s="69">
        <v>57827324</v>
      </c>
      <c r="P14" s="69">
        <v>126165953</v>
      </c>
      <c r="Q14" s="69">
        <v>1112142409</v>
      </c>
      <c r="R14" s="69">
        <v>3498255140</v>
      </c>
      <c r="S14" s="69">
        <v>10263601803</v>
      </c>
      <c r="T14" s="69">
        <v>26245631335</v>
      </c>
      <c r="U14" s="69">
        <v>63069616903</v>
      </c>
      <c r="V14" s="69">
        <v>136728923828</v>
      </c>
      <c r="W14" s="69">
        <v>278172195991</v>
      </c>
      <c r="X14" s="69">
        <v>540327775951</v>
      </c>
      <c r="Y14" s="69">
        <v>884309498405</v>
      </c>
      <c r="Z14" s="69">
        <v>1226131883772</v>
      </c>
      <c r="AA14" s="69">
        <v>1714572654845</v>
      </c>
      <c r="AD14" s="18" t="str">
        <f>'Global SUBSCRIBER'!B15</f>
        <v>DSL</v>
      </c>
      <c r="AE14" s="32">
        <f>'Global SUBSCRIBER'!X15</f>
        <v>231336827</v>
      </c>
      <c r="AG14" s="33">
        <f t="shared" si="0"/>
        <v>2335.6755729644378</v>
      </c>
      <c r="AI14" s="56" t="str">
        <f t="shared" si="1"/>
        <v>DSL</v>
      </c>
      <c r="AJ14" s="35" t="e">
        <f>#REF!</f>
        <v>#REF!</v>
      </c>
      <c r="AK14" s="35" t="e">
        <f>#REF!</f>
        <v>#REF!</v>
      </c>
      <c r="AL14" s="36"/>
      <c r="AM14" s="59"/>
      <c r="AN14" s="59"/>
    </row>
    <row r="15" spans="1:40" s="18" customFormat="1" x14ac:dyDescent="0.3">
      <c r="A15" s="114"/>
      <c r="B15" s="74" t="s">
        <v>4</v>
      </c>
      <c r="C15" s="69">
        <v>0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497213882</v>
      </c>
      <c r="S15" s="69">
        <v>3451427515</v>
      </c>
      <c r="T15" s="69">
        <v>10361736029</v>
      </c>
      <c r="U15" s="69">
        <v>43198166275</v>
      </c>
      <c r="V15" s="69">
        <v>106975409759</v>
      </c>
      <c r="W15" s="69">
        <v>272132615196</v>
      </c>
      <c r="X15" s="69">
        <v>476836908491</v>
      </c>
      <c r="Y15" s="69">
        <v>872815181386</v>
      </c>
      <c r="Z15" s="69">
        <v>1078053843492</v>
      </c>
      <c r="AA15" s="69">
        <v>1544198321302</v>
      </c>
      <c r="AD15" s="18" t="str">
        <f>'Global SUBSCRIBER'!B16</f>
        <v>FTTH/B</v>
      </c>
      <c r="AE15" s="32">
        <f>'Global SUBSCRIBER'!X16</f>
        <v>25384522</v>
      </c>
      <c r="AG15" s="33">
        <f t="shared" si="0"/>
        <v>18784.553378275155</v>
      </c>
      <c r="AI15" s="56" t="str">
        <f t="shared" si="1"/>
        <v>FTTH/B</v>
      </c>
      <c r="AJ15" s="35" t="e">
        <f>#REF!</f>
        <v>#REF!</v>
      </c>
      <c r="AK15" s="35" t="e">
        <f>#REF!</f>
        <v>#REF!</v>
      </c>
      <c r="AL15" s="36"/>
      <c r="AM15" s="59"/>
      <c r="AN15" s="59"/>
    </row>
    <row r="16" spans="1:40" s="11" customFormat="1" x14ac:dyDescent="0.3">
      <c r="A16" s="115"/>
      <c r="B16" s="75" t="s">
        <v>5</v>
      </c>
      <c r="C16" s="71">
        <v>55415</v>
      </c>
      <c r="D16" s="71">
        <v>43747</v>
      </c>
      <c r="E16" s="71">
        <v>152118</v>
      </c>
      <c r="F16" s="71">
        <v>308326</v>
      </c>
      <c r="G16" s="71">
        <v>1604108</v>
      </c>
      <c r="H16" s="71">
        <v>3867227</v>
      </c>
      <c r="I16" s="71">
        <v>5170618</v>
      </c>
      <c r="J16" s="71">
        <v>5580786</v>
      </c>
      <c r="K16" s="71">
        <v>27703698</v>
      </c>
      <c r="L16" s="71">
        <v>56565280</v>
      </c>
      <c r="M16" s="71">
        <v>120665679</v>
      </c>
      <c r="N16" s="71">
        <v>155167572</v>
      </c>
      <c r="O16" s="71">
        <v>323564206</v>
      </c>
      <c r="P16" s="71">
        <v>433888235</v>
      </c>
      <c r="Q16" s="71">
        <v>511515372</v>
      </c>
      <c r="R16" s="71">
        <v>549202164</v>
      </c>
      <c r="S16" s="71">
        <v>1079239076</v>
      </c>
      <c r="T16" s="71">
        <v>3318649547</v>
      </c>
      <c r="U16" s="71">
        <v>7842951901</v>
      </c>
      <c r="V16" s="71">
        <v>16235883981</v>
      </c>
      <c r="W16" s="71">
        <v>30947988154</v>
      </c>
      <c r="X16" s="71">
        <v>113603142674</v>
      </c>
      <c r="Y16" s="71">
        <v>165823397000</v>
      </c>
      <c r="Z16" s="71">
        <v>210666966755</v>
      </c>
      <c r="AA16" s="71">
        <v>431722522201</v>
      </c>
      <c r="AD16" s="11" t="str">
        <f>'Global SUBSCRIBER'!B17</f>
        <v>Other/unidentified Internet</v>
      </c>
      <c r="AE16" s="39">
        <f>'Global SUBSCRIBER'!X17</f>
        <v>77950064</v>
      </c>
      <c r="AG16" s="40">
        <f t="shared" si="0"/>
        <v>1457.3835715388252</v>
      </c>
      <c r="AI16" s="57" t="str">
        <f t="shared" si="1"/>
        <v>Other/unidentified Internet</v>
      </c>
      <c r="AJ16" s="41" t="e">
        <f>#REF!</f>
        <v>#REF!</v>
      </c>
      <c r="AK16" s="41" t="e">
        <f>#REF!</f>
        <v>#REF!</v>
      </c>
      <c r="AL16" s="42"/>
      <c r="AM16" s="60"/>
      <c r="AN16" s="60"/>
    </row>
    <row r="17" spans="1:40" x14ac:dyDescent="0.3">
      <c r="A17" s="111" t="s">
        <v>24</v>
      </c>
      <c r="B17" s="76" t="s">
        <v>7</v>
      </c>
      <c r="C17" s="69">
        <v>18361070</v>
      </c>
      <c r="D17" s="69">
        <v>32069563</v>
      </c>
      <c r="E17" s="69">
        <v>54254078</v>
      </c>
      <c r="F17" s="69">
        <v>91913424</v>
      </c>
      <c r="G17" s="69">
        <v>139413983</v>
      </c>
      <c r="H17" s="69">
        <v>202498099</v>
      </c>
      <c r="I17" s="69">
        <v>286606326</v>
      </c>
      <c r="J17" s="69">
        <v>407508429</v>
      </c>
      <c r="K17" s="69">
        <v>620440231</v>
      </c>
      <c r="L17" s="69">
        <v>915709985</v>
      </c>
      <c r="M17" s="69">
        <v>1172017388</v>
      </c>
      <c r="N17" s="69">
        <v>1263686874</v>
      </c>
      <c r="O17" s="69">
        <v>1244868245</v>
      </c>
      <c r="P17" s="69">
        <v>1200664702</v>
      </c>
      <c r="Q17" s="69">
        <v>1139079171</v>
      </c>
      <c r="R17" s="69">
        <v>943960298</v>
      </c>
      <c r="S17" s="69">
        <v>333338238</v>
      </c>
      <c r="T17" s="69">
        <v>201980998</v>
      </c>
      <c r="U17" s="69">
        <v>137650355</v>
      </c>
      <c r="V17" s="69">
        <v>97669834</v>
      </c>
      <c r="W17" s="69">
        <v>66160092</v>
      </c>
      <c r="X17" s="69">
        <v>35076919</v>
      </c>
      <c r="Y17" s="69">
        <v>4003662</v>
      </c>
      <c r="Z17" s="69">
        <v>124544</v>
      </c>
      <c r="AA17" s="69">
        <v>0</v>
      </c>
      <c r="AD17" t="str">
        <f>'Global SUBSCRIBER'!B18</f>
        <v>1G: analog</v>
      </c>
      <c r="AE17" s="3">
        <f>'Global SUBSCRIBER'!X18</f>
        <v>2739747</v>
      </c>
      <c r="AG17" s="21">
        <f t="shared" si="0"/>
        <v>12.802977428207788</v>
      </c>
      <c r="AI17" s="54" t="str">
        <f t="shared" si="1"/>
        <v>1G: analog</v>
      </c>
      <c r="AJ17" s="23" t="e">
        <f>#REF!</f>
        <v>#REF!</v>
      </c>
      <c r="AK17" s="23" t="e">
        <f>#REF!</f>
        <v>#REF!</v>
      </c>
      <c r="AM17" s="1"/>
      <c r="AN17" s="1"/>
    </row>
    <row r="18" spans="1:40" x14ac:dyDescent="0.3">
      <c r="A18" s="111"/>
      <c r="B18" s="76" t="s">
        <v>8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2600000</v>
      </c>
      <c r="J18" s="69">
        <v>18200000</v>
      </c>
      <c r="K18" s="69">
        <v>65000000</v>
      </c>
      <c r="L18" s="69">
        <v>169260000</v>
      </c>
      <c r="M18" s="69">
        <v>425750000</v>
      </c>
      <c r="N18" s="69">
        <v>925462414</v>
      </c>
      <c r="O18" s="69">
        <v>1801432043</v>
      </c>
      <c r="P18" s="69">
        <v>3976374149</v>
      </c>
      <c r="Q18" s="69">
        <v>7022604542</v>
      </c>
      <c r="R18" s="69">
        <v>6309366466</v>
      </c>
      <c r="S18" s="69">
        <v>4479899319</v>
      </c>
      <c r="T18" s="69">
        <v>1520099605</v>
      </c>
      <c r="U18" s="69">
        <v>1540187393</v>
      </c>
      <c r="V18" s="69">
        <v>1866826309</v>
      </c>
      <c r="W18" s="69">
        <v>2429481606</v>
      </c>
      <c r="X18" s="69">
        <v>3095659734</v>
      </c>
      <c r="Y18" s="69">
        <v>2347175551</v>
      </c>
      <c r="Z18" s="69">
        <v>2763192175</v>
      </c>
      <c r="AA18" s="69">
        <v>3257594336</v>
      </c>
      <c r="AD18" t="str">
        <f>'Global SUBSCRIBER'!B19</f>
        <v>2G: GSM</v>
      </c>
      <c r="AE18" s="3">
        <f>'Global SUBSCRIBER'!X19</f>
        <v>193592880</v>
      </c>
      <c r="AG18" s="21">
        <f t="shared" si="0"/>
        <v>15.99056604767696</v>
      </c>
      <c r="AI18" s="54" t="e">
        <f>#REF!</f>
        <v>#REF!</v>
      </c>
      <c r="AJ18" s="23" t="e">
        <f>#REF!</f>
        <v>#REF!</v>
      </c>
      <c r="AK18" s="23" t="e">
        <f>AJ18</f>
        <v>#REF!</v>
      </c>
      <c r="AM18" s="1"/>
      <c r="AN18" s="1"/>
    </row>
    <row r="19" spans="1:40" x14ac:dyDescent="0.3">
      <c r="A19" s="111"/>
      <c r="B19" s="76" t="s">
        <v>9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7819549</v>
      </c>
      <c r="N19" s="69">
        <v>62400000</v>
      </c>
      <c r="O19" s="69">
        <v>184000000</v>
      </c>
      <c r="P19" s="69">
        <v>400800000</v>
      </c>
      <c r="Q19" s="69">
        <v>643520000</v>
      </c>
      <c r="R19" s="69">
        <v>861608000</v>
      </c>
      <c r="S19" s="69">
        <v>908632000</v>
      </c>
      <c r="T19" s="69">
        <v>825520000</v>
      </c>
      <c r="U19" s="69">
        <v>747200000</v>
      </c>
      <c r="V19" s="69">
        <v>614400000</v>
      </c>
      <c r="W19" s="69">
        <v>387624000</v>
      </c>
      <c r="X19" s="69">
        <v>99533280</v>
      </c>
      <c r="Y19" s="69">
        <v>59200000</v>
      </c>
      <c r="Z19" s="69">
        <v>34800000</v>
      </c>
      <c r="AA19" s="69">
        <v>16440000</v>
      </c>
      <c r="AD19" t="str">
        <f>'Global SUBSCRIBER'!B20</f>
        <v>2G: cdmaone</v>
      </c>
      <c r="AE19" s="3">
        <f>'Global SUBSCRIBER'!X20</f>
        <v>12441660</v>
      </c>
      <c r="AG19" s="21">
        <f t="shared" si="0"/>
        <v>8</v>
      </c>
      <c r="AI19" s="54" t="e">
        <f>#REF!</f>
        <v>#REF!</v>
      </c>
      <c r="AJ19" s="23" t="e">
        <f>#REF!</f>
        <v>#REF!</v>
      </c>
      <c r="AK19" s="23" t="e">
        <f t="shared" ref="AK19:AK27" si="2">AJ19</f>
        <v>#REF!</v>
      </c>
      <c r="AM19" s="1"/>
      <c r="AN19" s="1"/>
    </row>
    <row r="20" spans="1:40" x14ac:dyDescent="0.3">
      <c r="A20" s="111"/>
      <c r="B20" s="76" t="s">
        <v>10</v>
      </c>
      <c r="C20" s="69">
        <v>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6500000</v>
      </c>
      <c r="L20" s="69">
        <v>42900000</v>
      </c>
      <c r="M20" s="69">
        <v>180700000</v>
      </c>
      <c r="N20" s="69">
        <v>348400000</v>
      </c>
      <c r="O20" s="69">
        <v>495300000</v>
      </c>
      <c r="P20" s="69">
        <v>582400000</v>
      </c>
      <c r="Q20" s="69">
        <v>660400000</v>
      </c>
      <c r="R20" s="69">
        <v>738400000</v>
      </c>
      <c r="S20" s="69">
        <v>747500000</v>
      </c>
      <c r="T20" s="69">
        <v>755300000</v>
      </c>
      <c r="U20" s="69">
        <v>704600000</v>
      </c>
      <c r="V20" s="69">
        <v>601900000</v>
      </c>
      <c r="W20" s="69">
        <v>416846053</v>
      </c>
      <c r="X20" s="69">
        <v>220339748</v>
      </c>
      <c r="Y20" s="69">
        <v>86708492</v>
      </c>
      <c r="Z20" s="69">
        <v>35624160</v>
      </c>
      <c r="AA20" s="69">
        <v>14636176</v>
      </c>
      <c r="AD20" t="str">
        <f>'Global SUBSCRIBER'!B21</f>
        <v>2G: PDC</v>
      </c>
      <c r="AE20" s="3">
        <f>'Global SUBSCRIBER'!X21</f>
        <v>16949211</v>
      </c>
      <c r="AG20" s="21">
        <f t="shared" si="0"/>
        <v>13.000000294998982</v>
      </c>
      <c r="AI20" s="54" t="e">
        <f>#REF!</f>
        <v>#REF!</v>
      </c>
      <c r="AJ20" s="23" t="e">
        <f>#REF!</f>
        <v>#REF!</v>
      </c>
      <c r="AK20" s="23" t="e">
        <f t="shared" si="2"/>
        <v>#REF!</v>
      </c>
      <c r="AM20" s="1"/>
      <c r="AN20" s="1"/>
    </row>
    <row r="21" spans="1:40" x14ac:dyDescent="0.3">
      <c r="A21" s="111"/>
      <c r="B21" s="76" t="s">
        <v>11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800000</v>
      </c>
      <c r="L21" s="69">
        <v>5600000</v>
      </c>
      <c r="M21" s="69">
        <v>20800000</v>
      </c>
      <c r="N21" s="69">
        <v>50389544</v>
      </c>
      <c r="O21" s="69">
        <v>127108184</v>
      </c>
      <c r="P21" s="69">
        <v>303566605</v>
      </c>
      <c r="Q21" s="69">
        <v>539813909</v>
      </c>
      <c r="R21" s="69">
        <v>750856712</v>
      </c>
      <c r="S21" s="69">
        <v>806914581</v>
      </c>
      <c r="T21" s="69">
        <v>799292047</v>
      </c>
      <c r="U21" s="69">
        <v>718833018</v>
      </c>
      <c r="V21" s="69">
        <v>387464461</v>
      </c>
      <c r="W21" s="69">
        <v>162887703</v>
      </c>
      <c r="X21" s="69">
        <v>54177568</v>
      </c>
      <c r="Y21" s="69">
        <v>17587656</v>
      </c>
      <c r="Z21" s="69">
        <v>11846128</v>
      </c>
      <c r="AA21" s="69">
        <v>7978934</v>
      </c>
      <c r="AD21" t="str">
        <f>'Global SUBSCRIBER'!B22</f>
        <v>2G: TDMA</v>
      </c>
      <c r="AE21" s="3">
        <f>'Global SUBSCRIBER'!X22</f>
        <v>6779685</v>
      </c>
      <c r="AG21" s="21">
        <f t="shared" si="0"/>
        <v>7.9911630112608476</v>
      </c>
      <c r="AI21" s="54" t="e">
        <f>#REF!</f>
        <v>#REF!</v>
      </c>
      <c r="AJ21" s="23" t="e">
        <f>#REF!</f>
        <v>#REF!</v>
      </c>
      <c r="AK21" s="23" t="e">
        <f t="shared" si="2"/>
        <v>#REF!</v>
      </c>
      <c r="AM21" s="1"/>
      <c r="AN21" s="1"/>
    </row>
    <row r="22" spans="1:40" x14ac:dyDescent="0.3">
      <c r="A22" s="111"/>
      <c r="B22" s="76" t="s">
        <v>12</v>
      </c>
      <c r="C22" s="69">
        <v>0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2400000</v>
      </c>
      <c r="N22" s="69">
        <v>11200000</v>
      </c>
      <c r="O22" s="69">
        <v>24800000</v>
      </c>
      <c r="P22" s="69">
        <v>40800000</v>
      </c>
      <c r="Q22" s="69">
        <v>65600000</v>
      </c>
      <c r="R22" s="69">
        <v>88800000</v>
      </c>
      <c r="S22" s="69">
        <v>92000000</v>
      </c>
      <c r="T22" s="69">
        <v>80400000</v>
      </c>
      <c r="U22" s="69">
        <v>134400000</v>
      </c>
      <c r="V22" s="69">
        <v>168800000</v>
      </c>
      <c r="W22" s="69">
        <v>205162536</v>
      </c>
      <c r="X22" s="69">
        <v>244068644</v>
      </c>
      <c r="Y22" s="69">
        <v>224524392</v>
      </c>
      <c r="Z22" s="69">
        <v>177382864</v>
      </c>
      <c r="AA22" s="69">
        <v>140139252</v>
      </c>
      <c r="AD22" t="str">
        <f>'Global SUBSCRIBER'!B23</f>
        <v>2G: iDEN</v>
      </c>
      <c r="AE22" s="3">
        <f>'Global SUBSCRIBER'!X23</f>
        <v>30257469</v>
      </c>
      <c r="AG22" s="21">
        <f t="shared" si="0"/>
        <v>8.0663932597931431</v>
      </c>
      <c r="AI22" s="54" t="e">
        <f>#REF!</f>
        <v>#REF!</v>
      </c>
      <c r="AJ22" s="23" t="e">
        <f>#REF!</f>
        <v>#REF!</v>
      </c>
      <c r="AK22" s="23" t="e">
        <f t="shared" si="2"/>
        <v>#REF!</v>
      </c>
      <c r="AM22" s="1"/>
      <c r="AN22" s="1"/>
    </row>
    <row r="23" spans="1:40" x14ac:dyDescent="0.3">
      <c r="A23" s="111"/>
      <c r="B23" s="76" t="s">
        <v>13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69">
        <v>0</v>
      </c>
      <c r="R23" s="69">
        <v>3514487406</v>
      </c>
      <c r="S23" s="69">
        <v>7531014836</v>
      </c>
      <c r="T23" s="69">
        <v>13434205527</v>
      </c>
      <c r="U23" s="69">
        <v>15650069252</v>
      </c>
      <c r="V23" s="69">
        <v>18657084495</v>
      </c>
      <c r="W23" s="69">
        <v>20750536206</v>
      </c>
      <c r="X23" s="69">
        <v>23650806349</v>
      </c>
      <c r="Y23" s="69">
        <v>18243207158</v>
      </c>
      <c r="Z23" s="69">
        <v>10253047693</v>
      </c>
      <c r="AA23" s="69">
        <v>424914</v>
      </c>
      <c r="AD23" t="str">
        <f>'Global SUBSCRIBER'!B24</f>
        <v>2.5G: GPRS</v>
      </c>
      <c r="AE23" s="3">
        <f>'Global SUBSCRIBER'!X24</f>
        <v>1479152423</v>
      </c>
      <c r="AG23" s="21">
        <f t="shared" si="0"/>
        <v>15.989431502286767</v>
      </c>
      <c r="AI23" s="54" t="e">
        <f>#REF!</f>
        <v>#REF!</v>
      </c>
      <c r="AJ23" s="23" t="e">
        <f>#REF!</f>
        <v>#REF!</v>
      </c>
      <c r="AK23" s="23" t="e">
        <f t="shared" si="2"/>
        <v>#REF!</v>
      </c>
      <c r="AM23" s="1"/>
      <c r="AN23" s="1"/>
    </row>
    <row r="24" spans="1:40" x14ac:dyDescent="0.3">
      <c r="A24" s="111"/>
      <c r="B24" s="76" t="s">
        <v>14</v>
      </c>
      <c r="C24" s="69">
        <v>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v>152471370</v>
      </c>
      <c r="U24" s="69">
        <v>2322262358</v>
      </c>
      <c r="V24" s="69">
        <v>5337974065</v>
      </c>
      <c r="W24" s="69">
        <v>9643007101</v>
      </c>
      <c r="X24" s="69">
        <v>13352872864</v>
      </c>
      <c r="Y24" s="69">
        <v>27860349134</v>
      </c>
      <c r="Z24" s="69">
        <v>43492475800</v>
      </c>
      <c r="AA24" s="69">
        <v>59985158642</v>
      </c>
      <c r="AD24" t="str">
        <f>'Global SUBSCRIBER'!B25</f>
        <v>2.5G: EDGE</v>
      </c>
      <c r="AE24" s="3">
        <f>'Global SUBSCRIBER'!X25</f>
        <v>834941970</v>
      </c>
      <c r="AG24" s="21">
        <f t="shared" si="0"/>
        <v>15.99257594393057</v>
      </c>
      <c r="AI24" s="54" t="e">
        <f>#REF!</f>
        <v>#REF!</v>
      </c>
      <c r="AJ24" s="23" t="e">
        <f>#REF!</f>
        <v>#REF!</v>
      </c>
      <c r="AK24" s="23" t="e">
        <f t="shared" si="2"/>
        <v>#REF!</v>
      </c>
      <c r="AM24" s="1"/>
      <c r="AN24" s="1"/>
    </row>
    <row r="25" spans="1:40" x14ac:dyDescent="0.3">
      <c r="A25" s="111"/>
      <c r="B25" s="76" t="s">
        <v>15</v>
      </c>
      <c r="C25" s="69">
        <v>0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69">
        <v>0</v>
      </c>
      <c r="R25" s="69">
        <v>40787646</v>
      </c>
      <c r="S25" s="69">
        <v>368172756</v>
      </c>
      <c r="T25" s="69">
        <v>905463383</v>
      </c>
      <c r="U25" s="69">
        <v>1505365839</v>
      </c>
      <c r="V25" s="69">
        <v>2242471231</v>
      </c>
      <c r="W25" s="69">
        <v>3016922461</v>
      </c>
      <c r="X25" s="69">
        <v>3342549054</v>
      </c>
      <c r="Y25" s="69">
        <v>3827669109</v>
      </c>
      <c r="Z25" s="69">
        <v>4337447630</v>
      </c>
      <c r="AA25" s="69">
        <v>4607852959</v>
      </c>
      <c r="AD25" t="str">
        <f>'Global SUBSCRIBER'!B26</f>
        <v>3G: CDMA2000- 1x</v>
      </c>
      <c r="AE25" s="3">
        <f>'Global SUBSCRIBER'!X26</f>
        <v>295859120</v>
      </c>
      <c r="AG25" s="21">
        <f t="shared" si="0"/>
        <v>11.297772581761212</v>
      </c>
      <c r="AI25" s="54" t="e">
        <f>#REF!</f>
        <v>#REF!</v>
      </c>
      <c r="AJ25" s="23" t="e">
        <f>#REF!</f>
        <v>#REF!</v>
      </c>
      <c r="AK25" s="23" t="e">
        <f t="shared" si="2"/>
        <v>#REF!</v>
      </c>
      <c r="AM25" s="1"/>
      <c r="AN25" s="1"/>
    </row>
    <row r="26" spans="1:40" x14ac:dyDescent="0.3">
      <c r="A26" s="111"/>
      <c r="B26" s="76" t="s">
        <v>16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607704</v>
      </c>
      <c r="S26" s="69">
        <v>3422803</v>
      </c>
      <c r="T26" s="69">
        <v>60323555</v>
      </c>
      <c r="U26" s="69">
        <v>384908968</v>
      </c>
      <c r="V26" s="69">
        <v>1117840166</v>
      </c>
      <c r="W26" s="69">
        <v>2164616949</v>
      </c>
      <c r="X26" s="69">
        <v>4155260883</v>
      </c>
      <c r="Y26" s="69">
        <v>5542310893</v>
      </c>
      <c r="Z26" s="69">
        <v>7715117020</v>
      </c>
      <c r="AA26" s="69">
        <v>11834710432</v>
      </c>
      <c r="AD26" t="str">
        <f>'Global SUBSCRIBER'!B27</f>
        <v>3G: WCDMA (UMTS)</v>
      </c>
      <c r="AE26" s="3">
        <f>'Global SUBSCRIBER'!X27</f>
        <v>189831168</v>
      </c>
      <c r="AG26" s="21">
        <f t="shared" si="0"/>
        <v>21.889244673456364</v>
      </c>
      <c r="AI26" s="54" t="e">
        <f>#REF!</f>
        <v>#REF!</v>
      </c>
      <c r="AJ26" s="24" t="e">
        <f>#REF!</f>
        <v>#REF!</v>
      </c>
      <c r="AK26" s="24" t="e">
        <f t="shared" si="2"/>
        <v>#REF!</v>
      </c>
      <c r="AM26" s="1"/>
      <c r="AN26" s="1"/>
    </row>
    <row r="27" spans="1:40" x14ac:dyDescent="0.3">
      <c r="A27" s="112"/>
      <c r="B27" s="77" t="s">
        <v>17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3888795</v>
      </c>
      <c r="T27" s="71">
        <v>97935049</v>
      </c>
      <c r="U27" s="71">
        <v>270159486</v>
      </c>
      <c r="V27" s="71">
        <v>545906431</v>
      </c>
      <c r="W27" s="71">
        <v>1230826353</v>
      </c>
      <c r="X27" s="71">
        <v>1851045617</v>
      </c>
      <c r="Y27" s="71">
        <v>2511402928</v>
      </c>
      <c r="Z27" s="71">
        <v>3040324012</v>
      </c>
      <c r="AA27" s="71">
        <v>3633744646</v>
      </c>
      <c r="AD27" t="str">
        <f>'Global SUBSCRIBER'!B28</f>
        <v>3G: CDMA2000 1xEV-DO</v>
      </c>
      <c r="AE27" s="3">
        <f>'Global SUBSCRIBER'!X28</f>
        <v>79751420</v>
      </c>
      <c r="AG27" s="21">
        <f t="shared" si="0"/>
        <v>23.210190075612445</v>
      </c>
      <c r="AI27" s="54" t="e">
        <f>#REF!</f>
        <v>#REF!</v>
      </c>
      <c r="AJ27" s="24" t="e">
        <f>#REF!</f>
        <v>#REF!</v>
      </c>
      <c r="AK27" s="24" t="e">
        <f t="shared" si="2"/>
        <v>#REF!</v>
      </c>
      <c r="AM27" s="1"/>
      <c r="AN27" s="1"/>
    </row>
    <row r="28" spans="1:40" s="17" customFormat="1" x14ac:dyDescent="0.3">
      <c r="A28" s="113" t="s">
        <v>25</v>
      </c>
      <c r="B28" s="78" t="s">
        <v>8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3903030</v>
      </c>
      <c r="J28" s="73">
        <v>27321212</v>
      </c>
      <c r="K28" s="73">
        <v>97575758</v>
      </c>
      <c r="L28" s="73">
        <v>254087273</v>
      </c>
      <c r="M28" s="73">
        <v>639121212</v>
      </c>
      <c r="N28" s="73">
        <v>1387917576</v>
      </c>
      <c r="O28" s="73">
        <v>2702848485</v>
      </c>
      <c r="P28" s="73">
        <v>5042715152</v>
      </c>
      <c r="Q28" s="73">
        <v>8612533153</v>
      </c>
      <c r="R28" s="73">
        <v>7747752349</v>
      </c>
      <c r="S28" s="73">
        <v>5536042565</v>
      </c>
      <c r="T28" s="73">
        <v>1890625581</v>
      </c>
      <c r="U28" s="73">
        <v>1928290206</v>
      </c>
      <c r="V28" s="73">
        <v>2353060588</v>
      </c>
      <c r="W28" s="73">
        <v>3083473866</v>
      </c>
      <c r="X28" s="73">
        <v>3956822765</v>
      </c>
      <c r="Y28" s="73">
        <v>2953501785</v>
      </c>
      <c r="Z28" s="73">
        <v>3423787723</v>
      </c>
      <c r="AA28" s="73">
        <v>3975569397</v>
      </c>
      <c r="AD28" s="17" t="str">
        <f>'Global SUBSCRIBER'!B19</f>
        <v>2G: GSM</v>
      </c>
      <c r="AE28" s="26">
        <f>'Global SUBSCRIBER'!X19</f>
        <v>193592880</v>
      </c>
      <c r="AG28" s="27">
        <f t="shared" si="0"/>
        <v>20.438885794766833</v>
      </c>
      <c r="AI28" s="55" t="e">
        <f>#REF!</f>
        <v>#REF!</v>
      </c>
      <c r="AJ28" s="28" t="e">
        <f>#REF!</f>
        <v>#REF!</v>
      </c>
      <c r="AK28" s="28" t="e">
        <f>#REF!</f>
        <v>#REF!</v>
      </c>
      <c r="AM28" s="30"/>
      <c r="AN28" s="30"/>
    </row>
    <row r="29" spans="1:40" s="18" customFormat="1" x14ac:dyDescent="0.3">
      <c r="A29" s="114"/>
      <c r="B29" s="76" t="s">
        <v>9</v>
      </c>
      <c r="C29" s="69"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23418182</v>
      </c>
      <c r="N29" s="69">
        <v>182661818</v>
      </c>
      <c r="O29" s="69">
        <v>538618182</v>
      </c>
      <c r="P29" s="69">
        <v>1173250909</v>
      </c>
      <c r="Q29" s="69">
        <v>1883758545</v>
      </c>
      <c r="R29" s="69">
        <v>2540301400</v>
      </c>
      <c r="S29" s="69">
        <v>2698609736</v>
      </c>
      <c r="T29" s="69">
        <v>2470144081</v>
      </c>
      <c r="U29" s="69">
        <v>2252901848</v>
      </c>
      <c r="V29" s="69">
        <v>1866970700</v>
      </c>
      <c r="W29" s="69">
        <v>1187271855</v>
      </c>
      <c r="X29" s="69">
        <v>307351717</v>
      </c>
      <c r="Y29" s="69">
        <v>179991331</v>
      </c>
      <c r="Z29" s="69">
        <v>104201862</v>
      </c>
      <c r="AA29" s="69">
        <v>48491434</v>
      </c>
      <c r="AD29" s="18" t="str">
        <f>'Global SUBSCRIBER'!B20</f>
        <v>2G: cdmaone</v>
      </c>
      <c r="AE29" s="32">
        <f>'Global SUBSCRIBER'!X20</f>
        <v>12441660</v>
      </c>
      <c r="AG29" s="33">
        <f t="shared" si="0"/>
        <v>24.703433223540909</v>
      </c>
      <c r="AI29" s="56" t="e">
        <f>#REF!</f>
        <v>#REF!</v>
      </c>
      <c r="AJ29" s="35" t="e">
        <f>#REF!</f>
        <v>#REF!</v>
      </c>
      <c r="AK29" s="35" t="e">
        <f>#REF!</f>
        <v>#REF!</v>
      </c>
      <c r="AM29" s="37"/>
      <c r="AN29" s="37"/>
    </row>
    <row r="30" spans="1:40" s="18" customFormat="1" x14ac:dyDescent="0.3">
      <c r="A30" s="114"/>
      <c r="B30" s="76" t="s">
        <v>10</v>
      </c>
      <c r="C30" s="69">
        <v>0</v>
      </c>
      <c r="D30" s="69">
        <v>0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20072727</v>
      </c>
      <c r="L30" s="69">
        <v>132480000</v>
      </c>
      <c r="M30" s="69">
        <v>558021818</v>
      </c>
      <c r="N30" s="69">
        <v>1075898182</v>
      </c>
      <c r="O30" s="69">
        <v>1529541818</v>
      </c>
      <c r="P30" s="69">
        <v>1798516364</v>
      </c>
      <c r="Q30" s="69">
        <v>2039389091</v>
      </c>
      <c r="R30" s="69">
        <v>2294386625</v>
      </c>
      <c r="S30" s="69">
        <v>2337369113</v>
      </c>
      <c r="T30" s="69">
        <v>2377047747</v>
      </c>
      <c r="U30" s="69">
        <v>2232165580</v>
      </c>
      <c r="V30" s="69">
        <v>1919722598</v>
      </c>
      <c r="W30" s="69">
        <v>1338712404</v>
      </c>
      <c r="X30" s="69">
        <v>712641592</v>
      </c>
      <c r="Y30" s="69">
        <v>276082091</v>
      </c>
      <c r="Z30" s="69">
        <v>111692834</v>
      </c>
      <c r="AA30" s="69">
        <v>45197551</v>
      </c>
      <c r="AD30" s="18" t="str">
        <f>'Global SUBSCRIBER'!B21</f>
        <v>2G: PDC</v>
      </c>
      <c r="AE30" s="32">
        <f>'Global SUBSCRIBER'!X21</f>
        <v>16949211</v>
      </c>
      <c r="AG30" s="33">
        <f t="shared" si="0"/>
        <v>42.045708912349959</v>
      </c>
      <c r="AI30" s="56" t="e">
        <f>#REF!</f>
        <v>#REF!</v>
      </c>
      <c r="AJ30" s="35" t="e">
        <f>#REF!</f>
        <v>#REF!</v>
      </c>
      <c r="AK30" s="35" t="e">
        <f>#REF!</f>
        <v>#REF!</v>
      </c>
      <c r="AM30" s="37"/>
      <c r="AN30" s="37"/>
    </row>
    <row r="31" spans="1:40" s="18" customFormat="1" x14ac:dyDescent="0.3">
      <c r="A31" s="114"/>
      <c r="B31" s="76" t="s">
        <v>11</v>
      </c>
      <c r="C31" s="69">
        <v>0</v>
      </c>
      <c r="D31" s="69">
        <v>0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1338182</v>
      </c>
      <c r="L31" s="69">
        <v>9367273</v>
      </c>
      <c r="M31" s="69">
        <v>34792727</v>
      </c>
      <c r="N31" s="69">
        <v>84305455</v>
      </c>
      <c r="O31" s="69">
        <v>212770909</v>
      </c>
      <c r="P31" s="69">
        <v>508509091</v>
      </c>
      <c r="Q31" s="69">
        <v>904610909</v>
      </c>
      <c r="R31" s="69">
        <v>1267029234</v>
      </c>
      <c r="S31" s="69">
        <v>1369901550</v>
      </c>
      <c r="T31" s="69">
        <v>1365131839</v>
      </c>
      <c r="U31" s="69">
        <v>1235516004</v>
      </c>
      <c r="V31" s="69">
        <v>670313506</v>
      </c>
      <c r="W31" s="69">
        <v>283702272</v>
      </c>
      <c r="X31" s="69">
        <v>95018879</v>
      </c>
      <c r="Y31" s="69">
        <v>30333091</v>
      </c>
      <c r="Z31" s="69">
        <v>20118204</v>
      </c>
      <c r="AA31" s="69">
        <v>13346404</v>
      </c>
      <c r="AD31" s="18" t="str">
        <f>'Global SUBSCRIBER'!B22</f>
        <v>2G: TDMA</v>
      </c>
      <c r="AE31" s="32">
        <f>'Global SUBSCRIBER'!X22</f>
        <v>6779685</v>
      </c>
      <c r="AG31" s="33">
        <f t="shared" si="0"/>
        <v>14.015235073605927</v>
      </c>
      <c r="AI31" s="56" t="e">
        <f>#REF!</f>
        <v>#REF!</v>
      </c>
      <c r="AJ31" s="34" t="e">
        <f>#REF!</f>
        <v>#REF!</v>
      </c>
      <c r="AK31" s="34" t="e">
        <f>#REF!</f>
        <v>#REF!</v>
      </c>
      <c r="AM31" s="37"/>
      <c r="AN31" s="37"/>
    </row>
    <row r="32" spans="1:40" s="18" customFormat="1" x14ac:dyDescent="0.3">
      <c r="A32" s="114"/>
      <c r="B32" s="76" t="s">
        <v>12</v>
      </c>
      <c r="C32" s="69">
        <v>0</v>
      </c>
      <c r="D32" s="69">
        <v>0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8029091</v>
      </c>
      <c r="N32" s="69">
        <v>37469091</v>
      </c>
      <c r="O32" s="69">
        <v>82967273</v>
      </c>
      <c r="P32" s="69">
        <v>136494545</v>
      </c>
      <c r="Q32" s="69">
        <v>219461818</v>
      </c>
      <c r="R32" s="69">
        <v>298916567</v>
      </c>
      <c r="S32" s="69">
        <v>311649215</v>
      </c>
      <c r="T32" s="69">
        <v>365489843</v>
      </c>
      <c r="U32" s="69">
        <v>461259308</v>
      </c>
      <c r="V32" s="69">
        <v>578463462</v>
      </c>
      <c r="W32" s="69">
        <v>707514142</v>
      </c>
      <c r="X32" s="69">
        <v>848131148</v>
      </c>
      <c r="Y32" s="69">
        <v>774465787</v>
      </c>
      <c r="Z32" s="69">
        <v>602496386</v>
      </c>
      <c r="AA32" s="69">
        <v>468823289</v>
      </c>
      <c r="AD32" s="18" t="str">
        <f>'Global SUBSCRIBER'!B23</f>
        <v>2G: iDEN</v>
      </c>
      <c r="AE32" s="32">
        <f>'Global SUBSCRIBER'!X23</f>
        <v>30257469</v>
      </c>
      <c r="AG32" s="33">
        <f t="shared" si="0"/>
        <v>28.030472343869871</v>
      </c>
      <c r="AI32" s="56" t="e">
        <f>#REF!</f>
        <v>#REF!</v>
      </c>
      <c r="AJ32" s="35" t="e">
        <f>#REF!</f>
        <v>#REF!</v>
      </c>
      <c r="AK32" s="35" t="e">
        <f>#REF!</f>
        <v>#REF!</v>
      </c>
      <c r="AM32" s="37"/>
      <c r="AN32" s="37"/>
    </row>
    <row r="33" spans="1:40" s="18" customFormat="1" x14ac:dyDescent="0.3">
      <c r="A33" s="114"/>
      <c r="B33" s="76" t="s">
        <v>13</v>
      </c>
      <c r="C33" s="69">
        <v>0</v>
      </c>
      <c r="D33" s="69">
        <v>0</v>
      </c>
      <c r="E33" s="69">
        <v>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69">
        <v>0</v>
      </c>
      <c r="R33" s="69">
        <v>6488109167</v>
      </c>
      <c r="S33" s="69">
        <v>14023911403</v>
      </c>
      <c r="T33" s="69">
        <v>25238114784</v>
      </c>
      <c r="U33" s="69">
        <v>29666777884</v>
      </c>
      <c r="V33" s="69">
        <v>40075218145</v>
      </c>
      <c r="W33" s="69">
        <v>50846132031</v>
      </c>
      <c r="X33" s="69">
        <v>66526477784</v>
      </c>
      <c r="Y33" s="69">
        <v>56587961701</v>
      </c>
      <c r="Z33" s="69">
        <v>35255173047</v>
      </c>
      <c r="AA33" s="69">
        <v>1628674</v>
      </c>
      <c r="AD33" s="18" t="str">
        <f>'Global SUBSCRIBER'!B24</f>
        <v>2.5G: GPRS</v>
      </c>
      <c r="AE33" s="32">
        <f>'Global SUBSCRIBER'!X24</f>
        <v>1479152423</v>
      </c>
      <c r="AG33" s="33">
        <f t="shared" si="0"/>
        <v>44.97608005067643</v>
      </c>
      <c r="AI33" s="56" t="e">
        <f>#REF!</f>
        <v>#REF!</v>
      </c>
      <c r="AJ33" s="35" t="e">
        <f>#REF!</f>
        <v>#REF!</v>
      </c>
      <c r="AK33" s="35" t="e">
        <f>#REF!</f>
        <v>#REF!</v>
      </c>
      <c r="AM33" s="37"/>
      <c r="AN33" s="37"/>
    </row>
    <row r="34" spans="1:40" s="18" customFormat="1" x14ac:dyDescent="0.3">
      <c r="A34" s="114"/>
      <c r="B34" s="76" t="s">
        <v>14</v>
      </c>
      <c r="C34" s="69">
        <v>0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69">
        <v>0</v>
      </c>
      <c r="R34" s="69">
        <v>0</v>
      </c>
      <c r="S34" s="69">
        <v>0</v>
      </c>
      <c r="T34" s="69">
        <v>587309758</v>
      </c>
      <c r="U34" s="69">
        <v>9029848911</v>
      </c>
      <c r="V34" s="69">
        <v>24772307434</v>
      </c>
      <c r="W34" s="69">
        <v>53424359050</v>
      </c>
      <c r="X34" s="69">
        <v>88328779856</v>
      </c>
      <c r="Y34" s="69">
        <v>264325927335</v>
      </c>
      <c r="Z34" s="69">
        <v>602847878573</v>
      </c>
      <c r="AA34" s="69">
        <v>1239271493045</v>
      </c>
      <c r="AD34" s="18" t="str">
        <f>'Global SUBSCRIBER'!B25</f>
        <v>2.5G: EDGE</v>
      </c>
      <c r="AE34" s="32">
        <f>'Global SUBSCRIBER'!X25</f>
        <v>834941970</v>
      </c>
      <c r="AG34" s="33">
        <f t="shared" si="0"/>
        <v>105.79032199806653</v>
      </c>
      <c r="AI34" s="56" t="e">
        <f>#REF!</f>
        <v>#REF!</v>
      </c>
      <c r="AJ34" s="35" t="e">
        <f>#REF!</f>
        <v>#REF!</v>
      </c>
      <c r="AK34" s="35" t="e">
        <f>#REF!</f>
        <v>#REF!</v>
      </c>
      <c r="AM34" s="37"/>
      <c r="AN34" s="37"/>
    </row>
    <row r="35" spans="1:40" s="18" customFormat="1" x14ac:dyDescent="0.3">
      <c r="A35" s="114"/>
      <c r="B35" s="76" t="s">
        <v>15</v>
      </c>
      <c r="C35" s="69">
        <v>0</v>
      </c>
      <c r="D35" s="69">
        <v>0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69">
        <v>0</v>
      </c>
      <c r="R35" s="69">
        <v>332903911</v>
      </c>
      <c r="S35" s="69">
        <v>3025537345</v>
      </c>
      <c r="T35" s="69">
        <v>7490080781</v>
      </c>
      <c r="U35" s="69">
        <v>12542311586</v>
      </c>
      <c r="V35" s="69">
        <v>19801112545</v>
      </c>
      <c r="W35" s="69">
        <v>28777159825</v>
      </c>
      <c r="X35" s="69">
        <v>34520168422</v>
      </c>
      <c r="Y35" s="69">
        <v>48808461653</v>
      </c>
      <c r="Z35" s="69">
        <v>67599768123</v>
      </c>
      <c r="AA35" s="69">
        <v>87819060259</v>
      </c>
      <c r="AD35" s="18" t="str">
        <f>'Global SUBSCRIBER'!B26</f>
        <v>3G: CDMA2000- 1x</v>
      </c>
      <c r="AE35" s="32">
        <f>'Global SUBSCRIBER'!X26</f>
        <v>295859120</v>
      </c>
      <c r="AG35" s="33">
        <f t="shared" si="0"/>
        <v>116.67772290406326</v>
      </c>
      <c r="AI35" s="56" t="e">
        <f>#REF!</f>
        <v>#REF!</v>
      </c>
      <c r="AJ35" s="35" t="e">
        <f>#REF!</f>
        <v>#REF!</v>
      </c>
      <c r="AK35" s="35" t="e">
        <f>#REF!</f>
        <v>#REF!</v>
      </c>
      <c r="AM35" s="37"/>
      <c r="AN35" s="37"/>
    </row>
    <row r="36" spans="1:40" s="18" customFormat="1" x14ac:dyDescent="0.3">
      <c r="A36" s="114"/>
      <c r="B36" s="76" t="s">
        <v>16</v>
      </c>
      <c r="C36" s="69">
        <v>0</v>
      </c>
      <c r="D36" s="69">
        <v>0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69">
        <v>5722502</v>
      </c>
      <c r="S36" s="69">
        <v>32435231</v>
      </c>
      <c r="T36" s="69">
        <v>575339655</v>
      </c>
      <c r="U36" s="69">
        <v>3695394048</v>
      </c>
      <c r="V36" s="69">
        <v>14330842737</v>
      </c>
      <c r="W36" s="69">
        <v>37062052121</v>
      </c>
      <c r="X36" s="69">
        <v>96998438903</v>
      </c>
      <c r="Y36" s="69">
        <v>140630626261</v>
      </c>
      <c r="Z36" s="69">
        <v>218691585956</v>
      </c>
      <c r="AA36" s="69">
        <v>377265282203</v>
      </c>
      <c r="AD36" s="18" t="str">
        <f>'Global SUBSCRIBER'!B27</f>
        <v>3G: WCDMA (UMTS)</v>
      </c>
      <c r="AE36" s="32">
        <f>'Global SUBSCRIBER'!X27</f>
        <v>189831168</v>
      </c>
      <c r="AG36" s="33">
        <f t="shared" si="0"/>
        <v>510.97214395794055</v>
      </c>
      <c r="AI36" s="56" t="e">
        <f>#REF!</f>
        <v>#REF!</v>
      </c>
      <c r="AJ36" s="35" t="e">
        <f>#REF!</f>
        <v>#REF!</v>
      </c>
      <c r="AK36" s="35" t="e">
        <f>#REF!</f>
        <v>#REF!</v>
      </c>
      <c r="AM36" s="37"/>
      <c r="AN36" s="37"/>
    </row>
    <row r="37" spans="1:40" s="11" customFormat="1" x14ac:dyDescent="0.3">
      <c r="A37" s="115"/>
      <c r="B37" s="77" t="s">
        <v>17</v>
      </c>
      <c r="C37" s="71">
        <v>0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45829254</v>
      </c>
      <c r="T37" s="71">
        <v>1166724435</v>
      </c>
      <c r="U37" s="71">
        <v>3254101858</v>
      </c>
      <c r="V37" s="71">
        <v>7660677078</v>
      </c>
      <c r="W37" s="71">
        <v>20053817102</v>
      </c>
      <c r="X37" s="71">
        <v>34998456645</v>
      </c>
      <c r="Y37" s="71">
        <v>53338634957</v>
      </c>
      <c r="Z37" s="71">
        <v>70025973456</v>
      </c>
      <c r="AA37" s="71">
        <v>91021698851</v>
      </c>
      <c r="AD37" s="11" t="str">
        <f>'Global SUBSCRIBER'!B28</f>
        <v>3G: CDMA2000 1xEV-DO</v>
      </c>
      <c r="AE37" s="39">
        <f>'Global SUBSCRIBER'!X28</f>
        <v>79751420</v>
      </c>
      <c r="AG37" s="40">
        <f t="shared" si="0"/>
        <v>438.84430703553619</v>
      </c>
      <c r="AI37" s="57" t="e">
        <f>#REF!</f>
        <v>#REF!</v>
      </c>
      <c r="AJ37" s="41" t="e">
        <f>#REF!</f>
        <v>#REF!</v>
      </c>
      <c r="AK37" s="41" t="e">
        <f>#REF!</f>
        <v>#REF!</v>
      </c>
      <c r="AM37" s="43"/>
      <c r="AN37" s="43"/>
    </row>
    <row r="38" spans="1:40" s="47" customFormat="1" ht="12" x14ac:dyDescent="0.25">
      <c r="B38" s="48" t="s">
        <v>22</v>
      </c>
      <c r="C38" s="49">
        <f>SUM(C8:C37)</f>
        <v>7532414385</v>
      </c>
      <c r="D38" s="49">
        <f t="shared" ref="D38:W38" si="3">SUM(D8:D37)</f>
        <v>8073608140</v>
      </c>
      <c r="E38" s="49">
        <f t="shared" si="3"/>
        <v>8722130818</v>
      </c>
      <c r="F38" s="49">
        <f t="shared" si="3"/>
        <v>9451041092</v>
      </c>
      <c r="G38" s="49">
        <f t="shared" si="3"/>
        <v>10270610645</v>
      </c>
      <c r="H38" s="49">
        <f t="shared" si="3"/>
        <v>11109936917</v>
      </c>
      <c r="I38" s="49">
        <f t="shared" si="3"/>
        <v>12107292130</v>
      </c>
      <c r="J38" s="49">
        <f t="shared" si="3"/>
        <v>13350000102</v>
      </c>
      <c r="K38" s="49">
        <f t="shared" si="3"/>
        <v>15228898908</v>
      </c>
      <c r="L38" s="49">
        <f t="shared" si="3"/>
        <v>17631836802</v>
      </c>
      <c r="M38" s="49">
        <f t="shared" si="3"/>
        <v>21413457182</v>
      </c>
      <c r="N38" s="49">
        <f t="shared" si="3"/>
        <v>26493732324</v>
      </c>
      <c r="O38" s="49">
        <f t="shared" si="3"/>
        <v>34539531742</v>
      </c>
      <c r="P38" s="49">
        <f t="shared" si="3"/>
        <v>46213967063</v>
      </c>
      <c r="Q38" s="49">
        <f t="shared" si="3"/>
        <v>64966388062</v>
      </c>
      <c r="R38" s="49">
        <f t="shared" si="3"/>
        <v>86238466945</v>
      </c>
      <c r="S38" s="49">
        <f t="shared" si="3"/>
        <v>115567754307</v>
      </c>
      <c r="T38" s="49">
        <f t="shared" si="3"/>
        <v>172425953532</v>
      </c>
      <c r="U38" s="49">
        <f t="shared" si="3"/>
        <v>301408381042</v>
      </c>
      <c r="V38" s="49">
        <f t="shared" si="3"/>
        <v>557848051757</v>
      </c>
      <c r="W38" s="49">
        <f t="shared" si="3"/>
        <v>1096214308485</v>
      </c>
      <c r="X38" s="49">
        <f>SUM(X8:X37)</f>
        <v>2049177191671</v>
      </c>
      <c r="Y38" s="49">
        <f>SUM(Y8:Y37)</f>
        <v>3379318827112</v>
      </c>
      <c r="Z38" s="49">
        <f>SUM(Z8:Z37)</f>
        <v>4768558408052</v>
      </c>
      <c r="AA38" s="49">
        <f>SUM(AA8:AA37)</f>
        <v>7239120184931</v>
      </c>
    </row>
    <row r="39" spans="1:40" x14ac:dyDescent="0.3">
      <c r="AN39" s="14"/>
    </row>
    <row r="40" spans="1:40" x14ac:dyDescent="0.3">
      <c r="B40" s="82" t="s">
        <v>44</v>
      </c>
      <c r="C40" s="83">
        <f>SUM(C8:C9,C17:C27)</f>
        <v>7532315609</v>
      </c>
      <c r="D40" s="83">
        <f t="shared" ref="D40:W40" si="4">SUM(D8:D9,D17:D27)</f>
        <v>8073413244</v>
      </c>
      <c r="E40" s="83">
        <f>SUM(E8:E9,E17:E27)</f>
        <v>8721191054</v>
      </c>
      <c r="F40" s="83">
        <f t="shared" si="4"/>
        <v>9447486296</v>
      </c>
      <c r="G40" s="83">
        <f t="shared" si="4"/>
        <v>10254055243</v>
      </c>
      <c r="H40" s="83">
        <f t="shared" si="4"/>
        <v>11056049514</v>
      </c>
      <c r="I40" s="83">
        <f t="shared" si="4"/>
        <v>12003189847</v>
      </c>
      <c r="J40" s="83">
        <f t="shared" si="4"/>
        <v>13146274380</v>
      </c>
      <c r="K40" s="83">
        <f t="shared" si="4"/>
        <v>14689992384</v>
      </c>
      <c r="L40" s="83">
        <f>SUM(L8:L9,L17:L27)</f>
        <v>16476383003</v>
      </c>
      <c r="M40" s="83">
        <f t="shared" si="4"/>
        <v>18641482518</v>
      </c>
      <c r="N40" s="83">
        <f t="shared" si="4"/>
        <v>21065790990</v>
      </c>
      <c r="O40" s="83">
        <f t="shared" si="4"/>
        <v>23569676609</v>
      </c>
      <c r="P40" s="83">
        <f t="shared" si="4"/>
        <v>27936069762</v>
      </c>
      <c r="Q40" s="83">
        <f t="shared" si="4"/>
        <v>33392822043</v>
      </c>
      <c r="R40" s="83">
        <f t="shared" si="4"/>
        <v>38139112444</v>
      </c>
      <c r="S40" s="83">
        <f t="shared" si="4"/>
        <v>41462965392</v>
      </c>
      <c r="T40" s="83">
        <f t="shared" si="4"/>
        <v>46390629683</v>
      </c>
      <c r="U40" s="83">
        <f t="shared" si="4"/>
        <v>53397680072</v>
      </c>
      <c r="V40" s="83">
        <f t="shared" si="4"/>
        <v>61926259751</v>
      </c>
      <c r="W40" s="83">
        <f t="shared" si="4"/>
        <v>70943257994</v>
      </c>
      <c r="X40" s="83">
        <f>SUM(X8:X9,X17:X27)</f>
        <v>80416875653</v>
      </c>
      <c r="Y40" s="83">
        <f>SUM(Y8:Y9,Y17:Y27)</f>
        <v>91062506802</v>
      </c>
      <c r="Z40" s="83">
        <f>SUM(Z8:Z9,Z17:Z27)</f>
        <v>101620410512</v>
      </c>
      <c r="AA40" s="84">
        <f>SUM(AA8:AA9,AA17:AA27)</f>
        <v>112720272743</v>
      </c>
      <c r="AN40" s="14"/>
    </row>
    <row r="41" spans="1:40" x14ac:dyDescent="0.3">
      <c r="B41" s="85" t="s">
        <v>43</v>
      </c>
      <c r="C41" s="86">
        <f>SUM(C10:C16,C28:C37)</f>
        <v>98776</v>
      </c>
      <c r="D41" s="86">
        <f t="shared" ref="D41:W41" si="5">SUM(D10:D16,D28:D37)</f>
        <v>194896</v>
      </c>
      <c r="E41" s="86">
        <f>SUM(E10:E16,E28:E37)</f>
        <v>939764</v>
      </c>
      <c r="F41" s="86">
        <f t="shared" si="5"/>
        <v>3554796</v>
      </c>
      <c r="G41" s="86">
        <f t="shared" si="5"/>
        <v>16555402</v>
      </c>
      <c r="H41" s="86">
        <f t="shared" si="5"/>
        <v>53887403</v>
      </c>
      <c r="I41" s="86">
        <f t="shared" si="5"/>
        <v>104102283</v>
      </c>
      <c r="J41" s="86">
        <f t="shared" si="5"/>
        <v>203725722</v>
      </c>
      <c r="K41" s="86">
        <f t="shared" si="5"/>
        <v>538906524</v>
      </c>
      <c r="L41" s="86">
        <f t="shared" si="5"/>
        <v>1155453799</v>
      </c>
      <c r="M41" s="86">
        <f t="shared" si="5"/>
        <v>2771974664</v>
      </c>
      <c r="N41" s="86">
        <f t="shared" si="5"/>
        <v>5427941334</v>
      </c>
      <c r="O41" s="86">
        <f t="shared" si="5"/>
        <v>10969855133</v>
      </c>
      <c r="P41" s="86">
        <f t="shared" si="5"/>
        <v>18277897301</v>
      </c>
      <c r="Q41" s="86">
        <f t="shared" si="5"/>
        <v>31573566019</v>
      </c>
      <c r="R41" s="86">
        <f t="shared" si="5"/>
        <v>48099354501</v>
      </c>
      <c r="S41" s="86">
        <f t="shared" si="5"/>
        <v>74104788915</v>
      </c>
      <c r="T41" s="86">
        <f t="shared" si="5"/>
        <v>126035323849</v>
      </c>
      <c r="U41" s="86">
        <f t="shared" si="5"/>
        <v>248010700970</v>
      </c>
      <c r="V41" s="86">
        <f t="shared" si="5"/>
        <v>495921792006</v>
      </c>
      <c r="W41" s="86">
        <f t="shared" si="5"/>
        <v>1025271050491</v>
      </c>
      <c r="X41" s="86">
        <f>SUM(X10:X16,X28:X37)</f>
        <v>1968760316018</v>
      </c>
      <c r="Y41" s="86">
        <f>SUM(Y10:Y16,Y28:Y37)</f>
        <v>3288256320310</v>
      </c>
      <c r="Z41" s="86">
        <f>SUM(Z10:Z16,Z28:Z37)</f>
        <v>4666937997540</v>
      </c>
      <c r="AA41" s="87">
        <f>SUM(AA10:AA16,AA28:AA37)</f>
        <v>7126399912188</v>
      </c>
      <c r="AN41" s="14"/>
    </row>
    <row r="42" spans="1:40" x14ac:dyDescent="0.3">
      <c r="B42" s="12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N42" s="14"/>
    </row>
    <row r="43" spans="1:40" x14ac:dyDescent="0.3">
      <c r="B43" s="16"/>
      <c r="C43" s="16">
        <f t="shared" ref="C43:AA43" si="6">C7</f>
        <v>1986</v>
      </c>
      <c r="D43" s="17">
        <f t="shared" si="6"/>
        <v>1987</v>
      </c>
      <c r="E43" s="17">
        <f t="shared" si="6"/>
        <v>1988</v>
      </c>
      <c r="F43" s="17">
        <f t="shared" si="6"/>
        <v>1989</v>
      </c>
      <c r="G43" s="17">
        <f t="shared" si="6"/>
        <v>1990</v>
      </c>
      <c r="H43" s="17">
        <f t="shared" si="6"/>
        <v>1991</v>
      </c>
      <c r="I43" s="17">
        <f t="shared" si="6"/>
        <v>1992</v>
      </c>
      <c r="J43" s="17">
        <f t="shared" si="6"/>
        <v>1993</v>
      </c>
      <c r="K43" s="17">
        <f t="shared" si="6"/>
        <v>1994</v>
      </c>
      <c r="L43" s="17">
        <f t="shared" si="6"/>
        <v>1995</v>
      </c>
      <c r="M43" s="17">
        <f t="shared" si="6"/>
        <v>1996</v>
      </c>
      <c r="N43" s="17">
        <f t="shared" si="6"/>
        <v>1997</v>
      </c>
      <c r="O43" s="17">
        <f t="shared" si="6"/>
        <v>1998</v>
      </c>
      <c r="P43" s="17">
        <f t="shared" si="6"/>
        <v>1999</v>
      </c>
      <c r="Q43" s="17">
        <f t="shared" si="6"/>
        <v>2000</v>
      </c>
      <c r="R43" s="17">
        <f t="shared" si="6"/>
        <v>2001</v>
      </c>
      <c r="S43" s="17">
        <f t="shared" si="6"/>
        <v>2002</v>
      </c>
      <c r="T43" s="17">
        <f t="shared" si="6"/>
        <v>2003</v>
      </c>
      <c r="U43" s="17">
        <f t="shared" si="6"/>
        <v>2004</v>
      </c>
      <c r="V43" s="17">
        <f t="shared" si="6"/>
        <v>2005</v>
      </c>
      <c r="W43" s="17">
        <f t="shared" si="6"/>
        <v>2006</v>
      </c>
      <c r="X43" s="17">
        <f t="shared" si="6"/>
        <v>2007</v>
      </c>
      <c r="Y43" s="17">
        <f t="shared" si="6"/>
        <v>2008</v>
      </c>
      <c r="Z43" s="17">
        <f t="shared" si="6"/>
        <v>2009</v>
      </c>
      <c r="AA43" s="19">
        <f t="shared" si="6"/>
        <v>2010</v>
      </c>
      <c r="AN43" s="14"/>
    </row>
    <row r="44" spans="1:40" x14ac:dyDescent="0.3">
      <c r="B44" s="109" t="s">
        <v>30</v>
      </c>
      <c r="C44" s="110">
        <f t="shared" ref="C44:AA44" si="7">C8+C9</f>
        <v>7513954539</v>
      </c>
      <c r="D44" s="67">
        <f t="shared" si="7"/>
        <v>8041343681</v>
      </c>
      <c r="E44" s="67">
        <f t="shared" si="7"/>
        <v>8666936976</v>
      </c>
      <c r="F44" s="67">
        <f t="shared" si="7"/>
        <v>9355572872</v>
      </c>
      <c r="G44" s="67">
        <f t="shared" si="7"/>
        <v>10114641260</v>
      </c>
      <c r="H44" s="67">
        <f t="shared" si="7"/>
        <v>10853551415</v>
      </c>
      <c r="I44" s="67">
        <f t="shared" si="7"/>
        <v>11713983521</v>
      </c>
      <c r="J44" s="67">
        <f t="shared" si="7"/>
        <v>12720565951</v>
      </c>
      <c r="K44" s="67">
        <f t="shared" si="7"/>
        <v>13997252153</v>
      </c>
      <c r="L44" s="67">
        <f t="shared" si="7"/>
        <v>15342913018</v>
      </c>
      <c r="M44" s="67">
        <f t="shared" si="7"/>
        <v>16831995581</v>
      </c>
      <c r="N44" s="67">
        <f t="shared" si="7"/>
        <v>18404252158</v>
      </c>
      <c r="O44" s="67">
        <f t="shared" si="7"/>
        <v>19692168137</v>
      </c>
      <c r="P44" s="67">
        <f t="shared" si="7"/>
        <v>21431464306</v>
      </c>
      <c r="Q44" s="67">
        <f t="shared" si="7"/>
        <v>23321804421</v>
      </c>
      <c r="R44" s="67">
        <f t="shared" si="7"/>
        <v>24890238212</v>
      </c>
      <c r="S44" s="67">
        <f t="shared" si="7"/>
        <v>26188182064</v>
      </c>
      <c r="T44" s="67">
        <f t="shared" si="7"/>
        <v>27557638149</v>
      </c>
      <c r="U44" s="67">
        <f t="shared" si="7"/>
        <v>29282043403</v>
      </c>
      <c r="V44" s="67">
        <f t="shared" si="7"/>
        <v>30287922759</v>
      </c>
      <c r="W44" s="67">
        <f t="shared" si="7"/>
        <v>30469186934</v>
      </c>
      <c r="X44" s="67">
        <f t="shared" si="7"/>
        <v>30315484993</v>
      </c>
      <c r="Y44" s="67">
        <f t="shared" si="7"/>
        <v>30338367827</v>
      </c>
      <c r="Z44" s="67">
        <f t="shared" si="7"/>
        <v>29759028486</v>
      </c>
      <c r="AA44" s="79">
        <f t="shared" si="7"/>
        <v>29221592452</v>
      </c>
      <c r="AC44" s="15"/>
      <c r="AN44" s="14"/>
    </row>
    <row r="45" spans="1:40" x14ac:dyDescent="0.3">
      <c r="B45" s="89" t="str">
        <f t="shared" ref="B45:AA45" si="8">B13</f>
        <v>Cable Modem</v>
      </c>
      <c r="C45" s="92">
        <f t="shared" si="8"/>
        <v>0</v>
      </c>
      <c r="D45" s="8">
        <f t="shared" si="8"/>
        <v>0</v>
      </c>
      <c r="E45" s="8">
        <f t="shared" si="8"/>
        <v>0</v>
      </c>
      <c r="F45" s="8">
        <f t="shared" si="8"/>
        <v>0</v>
      </c>
      <c r="G45" s="8">
        <f t="shared" si="8"/>
        <v>0</v>
      </c>
      <c r="H45" s="8">
        <f t="shared" si="8"/>
        <v>0</v>
      </c>
      <c r="I45" s="8">
        <f t="shared" si="8"/>
        <v>0</v>
      </c>
      <c r="J45" s="8">
        <f t="shared" si="8"/>
        <v>0</v>
      </c>
      <c r="K45" s="8">
        <f t="shared" si="8"/>
        <v>0</v>
      </c>
      <c r="L45" s="8">
        <f t="shared" si="8"/>
        <v>0</v>
      </c>
      <c r="M45" s="8">
        <f t="shared" si="8"/>
        <v>0</v>
      </c>
      <c r="N45" s="8">
        <f t="shared" si="8"/>
        <v>99960580</v>
      </c>
      <c r="O45" s="8">
        <f t="shared" si="8"/>
        <v>221042279</v>
      </c>
      <c r="P45" s="8">
        <f t="shared" si="8"/>
        <v>433513521</v>
      </c>
      <c r="Q45" s="8">
        <f t="shared" si="8"/>
        <v>1419746955</v>
      </c>
      <c r="R45" s="8">
        <f t="shared" si="8"/>
        <v>2932518589</v>
      </c>
      <c r="S45" s="8">
        <f t="shared" si="8"/>
        <v>8005785001</v>
      </c>
      <c r="T45" s="8">
        <f t="shared" si="8"/>
        <v>19685354530</v>
      </c>
      <c r="U45" s="8">
        <f t="shared" si="8"/>
        <v>44868183738</v>
      </c>
      <c r="V45" s="8">
        <f t="shared" si="8"/>
        <v>101023737849</v>
      </c>
      <c r="W45" s="8">
        <f t="shared" si="8"/>
        <v>226552381295</v>
      </c>
      <c r="X45" s="8">
        <f t="shared" si="8"/>
        <v>490449818869</v>
      </c>
      <c r="Y45" s="8">
        <f t="shared" si="8"/>
        <v>779136253295</v>
      </c>
      <c r="Z45" s="8">
        <f t="shared" si="8"/>
        <v>1136877441907</v>
      </c>
      <c r="AA45" s="90">
        <f t="shared" si="8"/>
        <v>1620831968183</v>
      </c>
      <c r="AC45" s="15"/>
    </row>
    <row r="46" spans="1:40" x14ac:dyDescent="0.3">
      <c r="B46" s="89" t="str">
        <f t="shared" ref="B46:AA46" si="9">B14</f>
        <v>DSL</v>
      </c>
      <c r="C46" s="92">
        <f t="shared" si="9"/>
        <v>0</v>
      </c>
      <c r="D46" s="8">
        <f t="shared" si="9"/>
        <v>0</v>
      </c>
      <c r="E46" s="8">
        <f t="shared" si="9"/>
        <v>0</v>
      </c>
      <c r="F46" s="8">
        <f t="shared" si="9"/>
        <v>0</v>
      </c>
      <c r="G46" s="8">
        <f t="shared" si="9"/>
        <v>0</v>
      </c>
      <c r="H46" s="8">
        <f t="shared" si="9"/>
        <v>0</v>
      </c>
      <c r="I46" s="8">
        <f t="shared" si="9"/>
        <v>0</v>
      </c>
      <c r="J46" s="8">
        <f t="shared" si="9"/>
        <v>0</v>
      </c>
      <c r="K46" s="8">
        <f t="shared" si="9"/>
        <v>0</v>
      </c>
      <c r="L46" s="8">
        <f t="shared" si="9"/>
        <v>0</v>
      </c>
      <c r="M46" s="8">
        <f t="shared" si="9"/>
        <v>2148517</v>
      </c>
      <c r="N46" s="8">
        <f t="shared" si="9"/>
        <v>14898154</v>
      </c>
      <c r="O46" s="8">
        <f t="shared" si="9"/>
        <v>57827324</v>
      </c>
      <c r="P46" s="8">
        <f t="shared" si="9"/>
        <v>126165953</v>
      </c>
      <c r="Q46" s="8">
        <f t="shared" si="9"/>
        <v>1112142409</v>
      </c>
      <c r="R46" s="8">
        <f t="shared" si="9"/>
        <v>3498255140</v>
      </c>
      <c r="S46" s="8">
        <f t="shared" si="9"/>
        <v>10263601803</v>
      </c>
      <c r="T46" s="8">
        <f t="shared" si="9"/>
        <v>26245631335</v>
      </c>
      <c r="U46" s="8">
        <f t="shared" si="9"/>
        <v>63069616903</v>
      </c>
      <c r="V46" s="8">
        <f t="shared" si="9"/>
        <v>136728923828</v>
      </c>
      <c r="W46" s="8">
        <f t="shared" si="9"/>
        <v>278172195991</v>
      </c>
      <c r="X46" s="8">
        <f t="shared" si="9"/>
        <v>540327775951</v>
      </c>
      <c r="Y46" s="8">
        <f t="shared" si="9"/>
        <v>884309498405</v>
      </c>
      <c r="Z46" s="8">
        <f t="shared" si="9"/>
        <v>1226131883772</v>
      </c>
      <c r="AA46" s="90">
        <f t="shared" si="9"/>
        <v>1714572654845</v>
      </c>
      <c r="AC46" s="15"/>
    </row>
    <row r="47" spans="1:40" x14ac:dyDescent="0.3">
      <c r="B47" s="89" t="str">
        <f t="shared" ref="B47:AA47" si="10">B15</f>
        <v>FTTH/B</v>
      </c>
      <c r="C47" s="92">
        <f t="shared" si="10"/>
        <v>0</v>
      </c>
      <c r="D47" s="8">
        <f t="shared" si="10"/>
        <v>0</v>
      </c>
      <c r="E47" s="8">
        <f t="shared" si="10"/>
        <v>0</v>
      </c>
      <c r="F47" s="8">
        <f t="shared" si="10"/>
        <v>0</v>
      </c>
      <c r="G47" s="8">
        <f t="shared" si="10"/>
        <v>0</v>
      </c>
      <c r="H47" s="8">
        <f t="shared" si="10"/>
        <v>0</v>
      </c>
      <c r="I47" s="8">
        <f t="shared" si="10"/>
        <v>0</v>
      </c>
      <c r="J47" s="8">
        <f t="shared" si="10"/>
        <v>0</v>
      </c>
      <c r="K47" s="8">
        <f t="shared" si="10"/>
        <v>0</v>
      </c>
      <c r="L47" s="8">
        <f t="shared" si="10"/>
        <v>0</v>
      </c>
      <c r="M47" s="8">
        <f t="shared" si="10"/>
        <v>0</v>
      </c>
      <c r="N47" s="8">
        <f t="shared" si="10"/>
        <v>0</v>
      </c>
      <c r="O47" s="8">
        <f t="shared" si="10"/>
        <v>0</v>
      </c>
      <c r="P47" s="8">
        <f t="shared" si="10"/>
        <v>0</v>
      </c>
      <c r="Q47" s="8">
        <f t="shared" si="10"/>
        <v>0</v>
      </c>
      <c r="R47" s="8">
        <f t="shared" si="10"/>
        <v>497213882</v>
      </c>
      <c r="S47" s="8">
        <f t="shared" si="10"/>
        <v>3451427515</v>
      </c>
      <c r="T47" s="8">
        <f t="shared" si="10"/>
        <v>10361736029</v>
      </c>
      <c r="U47" s="8">
        <f t="shared" si="10"/>
        <v>43198166275</v>
      </c>
      <c r="V47" s="8">
        <f t="shared" si="10"/>
        <v>106975409759</v>
      </c>
      <c r="W47" s="8">
        <f t="shared" si="10"/>
        <v>272132615196</v>
      </c>
      <c r="X47" s="8">
        <f t="shared" si="10"/>
        <v>476836908491</v>
      </c>
      <c r="Y47" s="8">
        <f t="shared" si="10"/>
        <v>872815181386</v>
      </c>
      <c r="Z47" s="8">
        <f t="shared" si="10"/>
        <v>1078053843492</v>
      </c>
      <c r="AA47" s="90">
        <f t="shared" si="10"/>
        <v>1544198321302</v>
      </c>
      <c r="AC47" s="15"/>
    </row>
    <row r="48" spans="1:40" x14ac:dyDescent="0.3">
      <c r="B48" s="88" t="s">
        <v>46</v>
      </c>
      <c r="C48" s="92">
        <f t="shared" ref="C48:AA48" si="11">C10+C11+C12+C16</f>
        <v>98776</v>
      </c>
      <c r="D48" s="8">
        <f t="shared" si="11"/>
        <v>194896</v>
      </c>
      <c r="E48" s="8">
        <f t="shared" si="11"/>
        <v>939764</v>
      </c>
      <c r="F48" s="8">
        <f t="shared" si="11"/>
        <v>3554796</v>
      </c>
      <c r="G48" s="8">
        <f t="shared" si="11"/>
        <v>16555402</v>
      </c>
      <c r="H48" s="8">
        <f t="shared" si="11"/>
        <v>53887403</v>
      </c>
      <c r="I48" s="8">
        <f t="shared" si="11"/>
        <v>100199253</v>
      </c>
      <c r="J48" s="8">
        <f t="shared" si="11"/>
        <v>176404510</v>
      </c>
      <c r="K48" s="8">
        <f t="shared" si="11"/>
        <v>419919857</v>
      </c>
      <c r="L48" s="8">
        <f t="shared" si="11"/>
        <v>759519253</v>
      </c>
      <c r="M48" s="8">
        <f t="shared" si="11"/>
        <v>1506443117</v>
      </c>
      <c r="N48" s="8">
        <f t="shared" si="11"/>
        <v>2544830478</v>
      </c>
      <c r="O48" s="8">
        <f t="shared" si="11"/>
        <v>5624238863</v>
      </c>
      <c r="P48" s="8">
        <f t="shared" si="11"/>
        <v>9058731766</v>
      </c>
      <c r="Q48" s="8">
        <f t="shared" si="11"/>
        <v>15381923139</v>
      </c>
      <c r="R48" s="8">
        <f t="shared" si="11"/>
        <v>20196245135</v>
      </c>
      <c r="S48" s="8">
        <f t="shared" si="11"/>
        <v>23002689184</v>
      </c>
      <c r="T48" s="8">
        <f t="shared" si="11"/>
        <v>26216593451</v>
      </c>
      <c r="U48" s="8">
        <f t="shared" si="11"/>
        <v>30576166821</v>
      </c>
      <c r="V48" s="8">
        <f t="shared" si="11"/>
        <v>37165031777</v>
      </c>
      <c r="W48" s="8">
        <f t="shared" si="11"/>
        <v>51649663341</v>
      </c>
      <c r="X48" s="8">
        <f t="shared" si="11"/>
        <v>133853524996</v>
      </c>
      <c r="Y48" s="8">
        <f t="shared" si="11"/>
        <v>184089401232</v>
      </c>
      <c r="Z48" s="8">
        <f t="shared" si="11"/>
        <v>227192152205</v>
      </c>
      <c r="AA48" s="90">
        <f t="shared" si="11"/>
        <v>446866376751</v>
      </c>
      <c r="AC48" s="15"/>
    </row>
    <row r="49" spans="2:29" x14ac:dyDescent="0.3">
      <c r="B49" s="88" t="s">
        <v>45</v>
      </c>
      <c r="C49" s="92">
        <f t="shared" ref="C49:AA49" si="12">C17</f>
        <v>18361070</v>
      </c>
      <c r="D49" s="8">
        <f t="shared" si="12"/>
        <v>32069563</v>
      </c>
      <c r="E49" s="8">
        <f t="shared" si="12"/>
        <v>54254078</v>
      </c>
      <c r="F49" s="8">
        <f t="shared" si="12"/>
        <v>91913424</v>
      </c>
      <c r="G49" s="8">
        <f t="shared" si="12"/>
        <v>139413983</v>
      </c>
      <c r="H49" s="8">
        <f t="shared" si="12"/>
        <v>202498099</v>
      </c>
      <c r="I49" s="8">
        <f t="shared" si="12"/>
        <v>286606326</v>
      </c>
      <c r="J49" s="8">
        <f t="shared" si="12"/>
        <v>407508429</v>
      </c>
      <c r="K49" s="8">
        <f t="shared" si="12"/>
        <v>620440231</v>
      </c>
      <c r="L49" s="8">
        <f t="shared" si="12"/>
        <v>915709985</v>
      </c>
      <c r="M49" s="8">
        <f t="shared" si="12"/>
        <v>1172017388</v>
      </c>
      <c r="N49" s="8">
        <f t="shared" si="12"/>
        <v>1263686874</v>
      </c>
      <c r="O49" s="8">
        <f t="shared" si="12"/>
        <v>1244868245</v>
      </c>
      <c r="P49" s="8">
        <f t="shared" si="12"/>
        <v>1200664702</v>
      </c>
      <c r="Q49" s="8">
        <f t="shared" si="12"/>
        <v>1139079171</v>
      </c>
      <c r="R49" s="8">
        <f t="shared" si="12"/>
        <v>943960298</v>
      </c>
      <c r="S49" s="8">
        <f t="shared" si="12"/>
        <v>333338238</v>
      </c>
      <c r="T49" s="8">
        <f t="shared" si="12"/>
        <v>201980998</v>
      </c>
      <c r="U49" s="8">
        <f t="shared" si="12"/>
        <v>137650355</v>
      </c>
      <c r="V49" s="8">
        <f t="shared" si="12"/>
        <v>97669834</v>
      </c>
      <c r="W49" s="8">
        <f t="shared" si="12"/>
        <v>66160092</v>
      </c>
      <c r="X49" s="8">
        <f t="shared" si="12"/>
        <v>35076919</v>
      </c>
      <c r="Y49" s="8">
        <f t="shared" si="12"/>
        <v>4003662</v>
      </c>
      <c r="Z49" s="8">
        <f t="shared" si="12"/>
        <v>124544</v>
      </c>
      <c r="AA49" s="90">
        <f t="shared" si="12"/>
        <v>0</v>
      </c>
      <c r="AC49" s="15"/>
    </row>
    <row r="50" spans="2:29" x14ac:dyDescent="0.3">
      <c r="B50" s="88" t="s">
        <v>31</v>
      </c>
      <c r="C50" s="92">
        <f t="shared" ref="C50:AA50" si="13">SUM(C18:C22)</f>
        <v>0</v>
      </c>
      <c r="D50" s="8">
        <f t="shared" si="13"/>
        <v>0</v>
      </c>
      <c r="E50" s="8">
        <f t="shared" si="13"/>
        <v>0</v>
      </c>
      <c r="F50" s="8">
        <f t="shared" si="13"/>
        <v>0</v>
      </c>
      <c r="G50" s="8">
        <f t="shared" si="13"/>
        <v>0</v>
      </c>
      <c r="H50" s="8">
        <f t="shared" si="13"/>
        <v>0</v>
      </c>
      <c r="I50" s="8">
        <f t="shared" si="13"/>
        <v>2600000</v>
      </c>
      <c r="J50" s="8">
        <f t="shared" si="13"/>
        <v>18200000</v>
      </c>
      <c r="K50" s="8">
        <f t="shared" si="13"/>
        <v>72300000</v>
      </c>
      <c r="L50" s="8">
        <f t="shared" si="13"/>
        <v>217760000</v>
      </c>
      <c r="M50" s="8">
        <f t="shared" si="13"/>
        <v>637469549</v>
      </c>
      <c r="N50" s="8">
        <f t="shared" si="13"/>
        <v>1397851958</v>
      </c>
      <c r="O50" s="8">
        <f t="shared" si="13"/>
        <v>2632640227</v>
      </c>
      <c r="P50" s="8">
        <f t="shared" si="13"/>
        <v>5303940754</v>
      </c>
      <c r="Q50" s="8">
        <f t="shared" si="13"/>
        <v>8931938451</v>
      </c>
      <c r="R50" s="8">
        <f t="shared" si="13"/>
        <v>8749031178</v>
      </c>
      <c r="S50" s="8">
        <f t="shared" si="13"/>
        <v>7034945900</v>
      </c>
      <c r="T50" s="8">
        <f t="shared" si="13"/>
        <v>3980611652</v>
      </c>
      <c r="U50" s="8">
        <f t="shared" si="13"/>
        <v>3845220411</v>
      </c>
      <c r="V50" s="8">
        <f t="shared" si="13"/>
        <v>3639390770</v>
      </c>
      <c r="W50" s="8">
        <f t="shared" si="13"/>
        <v>3602001898</v>
      </c>
      <c r="X50" s="8">
        <f t="shared" si="13"/>
        <v>3713778974</v>
      </c>
      <c r="Y50" s="8">
        <f t="shared" si="13"/>
        <v>2735196091</v>
      </c>
      <c r="Z50" s="8">
        <f t="shared" si="13"/>
        <v>3022845327</v>
      </c>
      <c r="AA50" s="90">
        <f t="shared" si="13"/>
        <v>3436788698</v>
      </c>
      <c r="AC50" s="15"/>
    </row>
    <row r="51" spans="2:29" x14ac:dyDescent="0.3">
      <c r="B51" s="88" t="s">
        <v>33</v>
      </c>
      <c r="C51" s="92">
        <f t="shared" ref="C51:AA51" si="14">SUM(C23:C24)</f>
        <v>0</v>
      </c>
      <c r="D51" s="8">
        <f t="shared" si="14"/>
        <v>0</v>
      </c>
      <c r="E51" s="8">
        <f t="shared" si="14"/>
        <v>0</v>
      </c>
      <c r="F51" s="8">
        <f t="shared" si="14"/>
        <v>0</v>
      </c>
      <c r="G51" s="8">
        <f t="shared" si="14"/>
        <v>0</v>
      </c>
      <c r="H51" s="8">
        <f t="shared" si="14"/>
        <v>0</v>
      </c>
      <c r="I51" s="8">
        <f t="shared" si="14"/>
        <v>0</v>
      </c>
      <c r="J51" s="8">
        <f t="shared" si="14"/>
        <v>0</v>
      </c>
      <c r="K51" s="8">
        <f t="shared" si="14"/>
        <v>0</v>
      </c>
      <c r="L51" s="8">
        <f t="shared" si="14"/>
        <v>0</v>
      </c>
      <c r="M51" s="8">
        <f t="shared" si="14"/>
        <v>0</v>
      </c>
      <c r="N51" s="8">
        <f t="shared" si="14"/>
        <v>0</v>
      </c>
      <c r="O51" s="8">
        <f t="shared" si="14"/>
        <v>0</v>
      </c>
      <c r="P51" s="8">
        <f t="shared" si="14"/>
        <v>0</v>
      </c>
      <c r="Q51" s="8">
        <f t="shared" si="14"/>
        <v>0</v>
      </c>
      <c r="R51" s="8">
        <f t="shared" si="14"/>
        <v>3514487406</v>
      </c>
      <c r="S51" s="8">
        <f t="shared" si="14"/>
        <v>7531014836</v>
      </c>
      <c r="T51" s="8">
        <f t="shared" si="14"/>
        <v>13586676897</v>
      </c>
      <c r="U51" s="8">
        <f t="shared" si="14"/>
        <v>17972331610</v>
      </c>
      <c r="V51" s="8">
        <f t="shared" si="14"/>
        <v>23995058560</v>
      </c>
      <c r="W51" s="8">
        <f t="shared" si="14"/>
        <v>30393543307</v>
      </c>
      <c r="X51" s="8">
        <f t="shared" si="14"/>
        <v>37003679213</v>
      </c>
      <c r="Y51" s="8">
        <f t="shared" si="14"/>
        <v>46103556292</v>
      </c>
      <c r="Z51" s="8">
        <f t="shared" si="14"/>
        <v>53745523493</v>
      </c>
      <c r="AA51" s="90">
        <f t="shared" si="14"/>
        <v>59985583556</v>
      </c>
      <c r="AC51" s="15"/>
    </row>
    <row r="52" spans="2:29" x14ac:dyDescent="0.3">
      <c r="B52" s="88" t="s">
        <v>32</v>
      </c>
      <c r="C52" s="92">
        <f t="shared" ref="C52:AA52" si="15">SUM(C25:C27)</f>
        <v>0</v>
      </c>
      <c r="D52" s="8">
        <f t="shared" si="15"/>
        <v>0</v>
      </c>
      <c r="E52" s="8">
        <f t="shared" si="15"/>
        <v>0</v>
      </c>
      <c r="F52" s="8">
        <f t="shared" si="15"/>
        <v>0</v>
      </c>
      <c r="G52" s="8">
        <f t="shared" si="15"/>
        <v>0</v>
      </c>
      <c r="H52" s="8">
        <f t="shared" si="15"/>
        <v>0</v>
      </c>
      <c r="I52" s="8">
        <f t="shared" si="15"/>
        <v>0</v>
      </c>
      <c r="J52" s="8">
        <f t="shared" si="15"/>
        <v>0</v>
      </c>
      <c r="K52" s="8">
        <f t="shared" si="15"/>
        <v>0</v>
      </c>
      <c r="L52" s="8">
        <f t="shared" si="15"/>
        <v>0</v>
      </c>
      <c r="M52" s="8">
        <f t="shared" si="15"/>
        <v>0</v>
      </c>
      <c r="N52" s="8">
        <f t="shared" si="15"/>
        <v>0</v>
      </c>
      <c r="O52" s="8">
        <f t="shared" si="15"/>
        <v>0</v>
      </c>
      <c r="P52" s="8">
        <f t="shared" si="15"/>
        <v>0</v>
      </c>
      <c r="Q52" s="8">
        <f t="shared" si="15"/>
        <v>0</v>
      </c>
      <c r="R52" s="8">
        <f t="shared" si="15"/>
        <v>41395350</v>
      </c>
      <c r="S52" s="8">
        <f t="shared" si="15"/>
        <v>375484354</v>
      </c>
      <c r="T52" s="8">
        <f t="shared" si="15"/>
        <v>1063721987</v>
      </c>
      <c r="U52" s="8">
        <f t="shared" si="15"/>
        <v>2160434293</v>
      </c>
      <c r="V52" s="8">
        <f t="shared" si="15"/>
        <v>3906217828</v>
      </c>
      <c r="W52" s="8">
        <f t="shared" si="15"/>
        <v>6412365763</v>
      </c>
      <c r="X52" s="8">
        <f t="shared" si="15"/>
        <v>9348855554</v>
      </c>
      <c r="Y52" s="8">
        <f t="shared" si="15"/>
        <v>11881382930</v>
      </c>
      <c r="Z52" s="8">
        <f t="shared" si="15"/>
        <v>15092888662</v>
      </c>
      <c r="AA52" s="90">
        <f t="shared" si="15"/>
        <v>20076308037</v>
      </c>
      <c r="AC52" s="15"/>
    </row>
    <row r="53" spans="2:29" x14ac:dyDescent="0.3">
      <c r="B53" s="88" t="s">
        <v>34</v>
      </c>
      <c r="C53" s="92">
        <f t="shared" ref="C53:AA53" si="16">SUM(C28:C32)</f>
        <v>0</v>
      </c>
      <c r="D53" s="8">
        <f t="shared" si="16"/>
        <v>0</v>
      </c>
      <c r="E53" s="8">
        <f t="shared" si="16"/>
        <v>0</v>
      </c>
      <c r="F53" s="8">
        <f t="shared" si="16"/>
        <v>0</v>
      </c>
      <c r="G53" s="8">
        <f t="shared" si="16"/>
        <v>0</v>
      </c>
      <c r="H53" s="8">
        <f t="shared" si="16"/>
        <v>0</v>
      </c>
      <c r="I53" s="8">
        <f t="shared" si="16"/>
        <v>3903030</v>
      </c>
      <c r="J53" s="8">
        <f t="shared" si="16"/>
        <v>27321212</v>
      </c>
      <c r="K53" s="8">
        <f t="shared" si="16"/>
        <v>118986667</v>
      </c>
      <c r="L53" s="8">
        <f t="shared" si="16"/>
        <v>395934546</v>
      </c>
      <c r="M53" s="8">
        <f t="shared" si="16"/>
        <v>1263383030</v>
      </c>
      <c r="N53" s="8">
        <f t="shared" si="16"/>
        <v>2768252122</v>
      </c>
      <c r="O53" s="8">
        <f t="shared" si="16"/>
        <v>5066746667</v>
      </c>
      <c r="P53" s="8">
        <f t="shared" si="16"/>
        <v>8659486061</v>
      </c>
      <c r="Q53" s="8">
        <f t="shared" si="16"/>
        <v>13659753516</v>
      </c>
      <c r="R53" s="8">
        <f t="shared" si="16"/>
        <v>14148386175</v>
      </c>
      <c r="S53" s="8">
        <f t="shared" si="16"/>
        <v>12253572179</v>
      </c>
      <c r="T53" s="8">
        <f t="shared" si="16"/>
        <v>8468439091</v>
      </c>
      <c r="U53" s="8">
        <f t="shared" si="16"/>
        <v>8110132946</v>
      </c>
      <c r="V53" s="8">
        <f t="shared" si="16"/>
        <v>7388530854</v>
      </c>
      <c r="W53" s="8">
        <f t="shared" si="16"/>
        <v>6600674539</v>
      </c>
      <c r="X53" s="8">
        <f t="shared" si="16"/>
        <v>5919966101</v>
      </c>
      <c r="Y53" s="8">
        <f t="shared" si="16"/>
        <v>4214374085</v>
      </c>
      <c r="Z53" s="8">
        <f t="shared" si="16"/>
        <v>4262297009</v>
      </c>
      <c r="AA53" s="90">
        <f t="shared" si="16"/>
        <v>4551428075</v>
      </c>
      <c r="AC53" s="15"/>
    </row>
    <row r="54" spans="2:29" x14ac:dyDescent="0.3">
      <c r="B54" s="88" t="s">
        <v>35</v>
      </c>
      <c r="C54" s="92">
        <f t="shared" ref="C54:AA54" si="17">SUM(C33:C34)</f>
        <v>0</v>
      </c>
      <c r="D54" s="8">
        <f t="shared" si="17"/>
        <v>0</v>
      </c>
      <c r="E54" s="8">
        <f t="shared" si="17"/>
        <v>0</v>
      </c>
      <c r="F54" s="8">
        <f t="shared" si="17"/>
        <v>0</v>
      </c>
      <c r="G54" s="8">
        <f t="shared" si="17"/>
        <v>0</v>
      </c>
      <c r="H54" s="8">
        <f t="shared" si="17"/>
        <v>0</v>
      </c>
      <c r="I54" s="8">
        <f t="shared" si="17"/>
        <v>0</v>
      </c>
      <c r="J54" s="8">
        <f t="shared" si="17"/>
        <v>0</v>
      </c>
      <c r="K54" s="8">
        <f t="shared" si="17"/>
        <v>0</v>
      </c>
      <c r="L54" s="8">
        <f t="shared" si="17"/>
        <v>0</v>
      </c>
      <c r="M54" s="8">
        <f t="shared" si="17"/>
        <v>0</v>
      </c>
      <c r="N54" s="8">
        <f t="shared" si="17"/>
        <v>0</v>
      </c>
      <c r="O54" s="8">
        <f t="shared" si="17"/>
        <v>0</v>
      </c>
      <c r="P54" s="8">
        <f t="shared" si="17"/>
        <v>0</v>
      </c>
      <c r="Q54" s="8">
        <f t="shared" si="17"/>
        <v>0</v>
      </c>
      <c r="R54" s="8">
        <f t="shared" si="17"/>
        <v>6488109167</v>
      </c>
      <c r="S54" s="8">
        <f t="shared" si="17"/>
        <v>14023911403</v>
      </c>
      <c r="T54" s="8">
        <f t="shared" si="17"/>
        <v>25825424542</v>
      </c>
      <c r="U54" s="8">
        <f t="shared" si="17"/>
        <v>38696626795</v>
      </c>
      <c r="V54" s="8">
        <f t="shared" si="17"/>
        <v>64847525579</v>
      </c>
      <c r="W54" s="8">
        <f t="shared" si="17"/>
        <v>104270491081</v>
      </c>
      <c r="X54" s="8">
        <f t="shared" si="17"/>
        <v>154855257640</v>
      </c>
      <c r="Y54" s="8">
        <f t="shared" si="17"/>
        <v>320913889036</v>
      </c>
      <c r="Z54" s="8">
        <f t="shared" si="17"/>
        <v>638103051620</v>
      </c>
      <c r="AA54" s="90">
        <f t="shared" si="17"/>
        <v>1239273121719</v>
      </c>
      <c r="AC54" s="15"/>
    </row>
    <row r="55" spans="2:29" x14ac:dyDescent="0.3">
      <c r="B55" s="91" t="s">
        <v>36</v>
      </c>
      <c r="C55" s="93">
        <f t="shared" ref="C55:AA55" si="18">SUM(C35:C37)</f>
        <v>0</v>
      </c>
      <c r="D55" s="80">
        <f t="shared" si="18"/>
        <v>0</v>
      </c>
      <c r="E55" s="80">
        <f t="shared" si="18"/>
        <v>0</v>
      </c>
      <c r="F55" s="80">
        <f t="shared" si="18"/>
        <v>0</v>
      </c>
      <c r="G55" s="80">
        <f t="shared" si="18"/>
        <v>0</v>
      </c>
      <c r="H55" s="80">
        <f t="shared" si="18"/>
        <v>0</v>
      </c>
      <c r="I55" s="80">
        <f t="shared" si="18"/>
        <v>0</v>
      </c>
      <c r="J55" s="80">
        <f t="shared" si="18"/>
        <v>0</v>
      </c>
      <c r="K55" s="80">
        <f t="shared" si="18"/>
        <v>0</v>
      </c>
      <c r="L55" s="80">
        <f t="shared" si="18"/>
        <v>0</v>
      </c>
      <c r="M55" s="80">
        <f t="shared" si="18"/>
        <v>0</v>
      </c>
      <c r="N55" s="80">
        <f t="shared" si="18"/>
        <v>0</v>
      </c>
      <c r="O55" s="80">
        <f t="shared" si="18"/>
        <v>0</v>
      </c>
      <c r="P55" s="80">
        <f t="shared" si="18"/>
        <v>0</v>
      </c>
      <c r="Q55" s="80">
        <f t="shared" si="18"/>
        <v>0</v>
      </c>
      <c r="R55" s="80">
        <f t="shared" si="18"/>
        <v>338626413</v>
      </c>
      <c r="S55" s="80">
        <f t="shared" si="18"/>
        <v>3103801830</v>
      </c>
      <c r="T55" s="80">
        <f t="shared" si="18"/>
        <v>9232144871</v>
      </c>
      <c r="U55" s="80">
        <f t="shared" si="18"/>
        <v>19491807492</v>
      </c>
      <c r="V55" s="80">
        <f t="shared" si="18"/>
        <v>41792632360</v>
      </c>
      <c r="W55" s="80">
        <f t="shared" si="18"/>
        <v>85893029048</v>
      </c>
      <c r="X55" s="80">
        <f t="shared" si="18"/>
        <v>166517063970</v>
      </c>
      <c r="Y55" s="80">
        <f t="shared" si="18"/>
        <v>242777722871</v>
      </c>
      <c r="Z55" s="80">
        <f t="shared" si="18"/>
        <v>356317327535</v>
      </c>
      <c r="AA55" s="81">
        <f t="shared" si="18"/>
        <v>556106041313</v>
      </c>
      <c r="AC55" s="15"/>
    </row>
    <row r="56" spans="2:29" s="5" customFormat="1" x14ac:dyDescent="0.3">
      <c r="B56" s="48" t="s">
        <v>22</v>
      </c>
      <c r="C56" s="52">
        <f>SUM(C44:C55)</f>
        <v>7532414385</v>
      </c>
      <c r="D56" s="52">
        <f t="shared" ref="D56:X56" si="19">SUM(D44:D55)</f>
        <v>8073608140</v>
      </c>
      <c r="E56" s="52">
        <f t="shared" si="19"/>
        <v>8722130818</v>
      </c>
      <c r="F56" s="52">
        <f t="shared" si="19"/>
        <v>9451041092</v>
      </c>
      <c r="G56" s="52">
        <f t="shared" si="19"/>
        <v>10270610645</v>
      </c>
      <c r="H56" s="52">
        <f t="shared" si="19"/>
        <v>11109936917</v>
      </c>
      <c r="I56" s="52">
        <f t="shared" si="19"/>
        <v>12107292130</v>
      </c>
      <c r="J56" s="52">
        <f t="shared" si="19"/>
        <v>13350000102</v>
      </c>
      <c r="K56" s="52">
        <f t="shared" si="19"/>
        <v>15228898908</v>
      </c>
      <c r="L56" s="52">
        <f t="shared" si="19"/>
        <v>17631836802</v>
      </c>
      <c r="M56" s="52">
        <f t="shared" si="19"/>
        <v>21413457182</v>
      </c>
      <c r="N56" s="52">
        <f t="shared" si="19"/>
        <v>26493732324</v>
      </c>
      <c r="O56" s="52">
        <f t="shared" si="19"/>
        <v>34539531742</v>
      </c>
      <c r="P56" s="52">
        <f t="shared" si="19"/>
        <v>46213967063</v>
      </c>
      <c r="Q56" s="52">
        <f t="shared" si="19"/>
        <v>64966388062</v>
      </c>
      <c r="R56" s="52">
        <f t="shared" si="19"/>
        <v>86238466945</v>
      </c>
      <c r="S56" s="52">
        <f t="shared" si="19"/>
        <v>115567754307</v>
      </c>
      <c r="T56" s="52">
        <f t="shared" si="19"/>
        <v>172425953532</v>
      </c>
      <c r="U56" s="52">
        <f t="shared" si="19"/>
        <v>301408381042</v>
      </c>
      <c r="V56" s="52">
        <f t="shared" si="19"/>
        <v>557848051757</v>
      </c>
      <c r="W56" s="52">
        <f t="shared" si="19"/>
        <v>1096214308485</v>
      </c>
      <c r="X56" s="52">
        <f t="shared" si="19"/>
        <v>2049177191671</v>
      </c>
      <c r="Y56" s="52">
        <f>SUM(Y44:Y55)</f>
        <v>3379318827112</v>
      </c>
      <c r="Z56" s="52">
        <f>SUM(Z44:Z55)</f>
        <v>4768558408052</v>
      </c>
      <c r="AA56" s="52">
        <f>SUM(AA44:AA55)</f>
        <v>7239120184931</v>
      </c>
    </row>
    <row r="86" spans="2:27" x14ac:dyDescent="0.3">
      <c r="B86" s="2" t="s">
        <v>18</v>
      </c>
      <c r="C86" s="7">
        <v>6056472237</v>
      </c>
      <c r="D86" s="7">
        <v>6012466738</v>
      </c>
      <c r="E86" s="7">
        <v>5908084503</v>
      </c>
      <c r="F86" s="7">
        <v>5733985432</v>
      </c>
      <c r="G86" s="7">
        <v>5561327880</v>
      </c>
      <c r="H86" s="7">
        <v>5314795393</v>
      </c>
      <c r="I86" s="7">
        <v>4920071404</v>
      </c>
      <c r="J86" s="7">
        <v>4417371030</v>
      </c>
      <c r="K86" s="7">
        <v>3735836442</v>
      </c>
      <c r="L86" s="7">
        <v>3252528354</v>
      </c>
      <c r="M86" s="7">
        <v>2665280139</v>
      </c>
      <c r="N86" s="7">
        <v>2123370868</v>
      </c>
      <c r="O86" s="7">
        <v>1813616353</v>
      </c>
      <c r="P86" s="7">
        <v>1556464962</v>
      </c>
      <c r="Q86" s="7">
        <v>1243842914</v>
      </c>
      <c r="R86" s="7">
        <v>1055371928</v>
      </c>
      <c r="S86" s="7">
        <v>880425198</v>
      </c>
      <c r="T86" s="7">
        <v>769182788</v>
      </c>
      <c r="U86" s="7">
        <v>713447155</v>
      </c>
      <c r="V86" s="7">
        <v>696392124</v>
      </c>
      <c r="W86" s="7">
        <v>664224201</v>
      </c>
      <c r="X86" s="7">
        <v>614654039</v>
      </c>
      <c r="Y86" s="7">
        <v>417175396</v>
      </c>
      <c r="Z86" s="7">
        <v>208201412</v>
      </c>
      <c r="AA86" s="7">
        <v>0</v>
      </c>
    </row>
    <row r="87" spans="2:27" x14ac:dyDescent="0.3">
      <c r="B87" s="2" t="s">
        <v>23</v>
      </c>
      <c r="C87" s="7">
        <v>1457482302</v>
      </c>
      <c r="D87" s="7">
        <v>2028876943</v>
      </c>
      <c r="E87" s="7">
        <v>2758852473</v>
      </c>
      <c r="F87" s="7">
        <v>3621587440</v>
      </c>
      <c r="G87" s="7">
        <v>4553313380</v>
      </c>
      <c r="H87" s="7">
        <v>5538756022</v>
      </c>
      <c r="I87" s="7">
        <v>6793912117</v>
      </c>
      <c r="J87" s="7">
        <v>8303194921</v>
      </c>
      <c r="K87" s="7">
        <v>10261415711</v>
      </c>
      <c r="L87" s="7">
        <v>12090384664</v>
      </c>
      <c r="M87" s="7">
        <v>14166715442</v>
      </c>
      <c r="N87" s="7">
        <v>16280881290</v>
      </c>
      <c r="O87" s="7">
        <v>17878551784</v>
      </c>
      <c r="P87" s="7">
        <v>19874999344</v>
      </c>
      <c r="Q87" s="7">
        <v>22077961507</v>
      </c>
      <c r="R87" s="7">
        <v>23834866284</v>
      </c>
      <c r="S87" s="7">
        <v>25307756866</v>
      </c>
      <c r="T87" s="7">
        <v>26788455361</v>
      </c>
      <c r="U87" s="7">
        <v>28568596248</v>
      </c>
      <c r="V87" s="7">
        <v>29591530635</v>
      </c>
      <c r="W87" s="7">
        <v>29804962733</v>
      </c>
      <c r="X87" s="7">
        <v>29700830954</v>
      </c>
      <c r="Y87" s="7">
        <v>29921192431</v>
      </c>
      <c r="Z87" s="7">
        <v>29550827074</v>
      </c>
      <c r="AA87" s="7">
        <v>29221592452</v>
      </c>
    </row>
    <row r="88" spans="2:27" x14ac:dyDescent="0.3">
      <c r="B88" s="25" t="s">
        <v>0</v>
      </c>
      <c r="C88" s="7">
        <v>43361</v>
      </c>
      <c r="D88" s="7">
        <v>151149</v>
      </c>
      <c r="E88" s="7">
        <v>575611</v>
      </c>
      <c r="F88" s="7">
        <v>1326707</v>
      </c>
      <c r="G88" s="7">
        <v>6470021</v>
      </c>
      <c r="H88" s="7">
        <v>16413131</v>
      </c>
      <c r="I88" s="7">
        <v>27345417</v>
      </c>
      <c r="J88" s="7">
        <v>39529784</v>
      </c>
      <c r="K88" s="7">
        <v>166916790</v>
      </c>
      <c r="L88" s="7">
        <v>324602607</v>
      </c>
      <c r="M88" s="7">
        <v>714014512</v>
      </c>
      <c r="N88" s="7">
        <v>1195240895</v>
      </c>
      <c r="O88" s="7">
        <v>2691357714</v>
      </c>
      <c r="P88" s="7">
        <v>4507257618</v>
      </c>
      <c r="Q88" s="7">
        <v>8565443493</v>
      </c>
      <c r="R88" s="7">
        <v>12206471740</v>
      </c>
      <c r="S88" s="7">
        <v>13800629838</v>
      </c>
      <c r="T88" s="7">
        <v>14838103848</v>
      </c>
      <c r="U88" s="7">
        <v>13610729111</v>
      </c>
      <c r="V88" s="7">
        <v>11318505922</v>
      </c>
      <c r="W88" s="7">
        <v>9763832110</v>
      </c>
      <c r="X88" s="7">
        <v>8266821303</v>
      </c>
      <c r="Y88" s="7">
        <v>6436219315</v>
      </c>
      <c r="Z88" s="7">
        <v>4541615207</v>
      </c>
      <c r="AA88" s="7">
        <v>3490523619</v>
      </c>
    </row>
    <row r="89" spans="2:27" x14ac:dyDescent="0.3">
      <c r="B89" s="31" t="s">
        <v>1</v>
      </c>
      <c r="C89" s="7">
        <v>0</v>
      </c>
      <c r="D89" s="7">
        <v>0</v>
      </c>
      <c r="E89" s="7">
        <v>206916</v>
      </c>
      <c r="F89" s="7">
        <v>1625807</v>
      </c>
      <c r="G89" s="7">
        <v>6050423</v>
      </c>
      <c r="H89" s="7">
        <v>24910514</v>
      </c>
      <c r="I89" s="7">
        <v>50500236</v>
      </c>
      <c r="J89" s="7">
        <v>101318304</v>
      </c>
      <c r="K89" s="7">
        <v>166908359</v>
      </c>
      <c r="L89" s="7">
        <v>281651012</v>
      </c>
      <c r="M89" s="7">
        <v>545682574</v>
      </c>
      <c r="N89" s="7">
        <v>1004419900</v>
      </c>
      <c r="O89" s="7">
        <v>1697776411</v>
      </c>
      <c r="P89" s="7">
        <v>2802409749</v>
      </c>
      <c r="Q89" s="7">
        <v>4314177890</v>
      </c>
      <c r="R89" s="7">
        <v>5263532133</v>
      </c>
      <c r="S89" s="7">
        <v>5744851796</v>
      </c>
      <c r="T89" s="7">
        <v>5767114336</v>
      </c>
      <c r="U89" s="7">
        <v>5943488515</v>
      </c>
      <c r="V89" s="7">
        <v>6154997837</v>
      </c>
      <c r="W89" s="7">
        <v>6425030627</v>
      </c>
      <c r="X89" s="7">
        <v>6663936651</v>
      </c>
      <c r="Y89" s="7">
        <v>6567437992</v>
      </c>
      <c r="Z89" s="7">
        <v>6443147352</v>
      </c>
      <c r="AA89" s="7">
        <v>6054855076</v>
      </c>
    </row>
    <row r="90" spans="2:27" x14ac:dyDescent="0.3">
      <c r="B90" s="31" t="s">
        <v>2</v>
      </c>
      <c r="C90" s="7">
        <v>0</v>
      </c>
      <c r="D90" s="7">
        <v>0</v>
      </c>
      <c r="E90" s="7">
        <v>5119</v>
      </c>
      <c r="F90" s="7">
        <v>293956</v>
      </c>
      <c r="G90" s="7">
        <v>2430850</v>
      </c>
      <c r="H90" s="7">
        <v>8696531</v>
      </c>
      <c r="I90" s="7">
        <v>17182982</v>
      </c>
      <c r="J90" s="7">
        <v>29975636</v>
      </c>
      <c r="K90" s="7">
        <v>58391010</v>
      </c>
      <c r="L90" s="7">
        <v>96700354</v>
      </c>
      <c r="M90" s="7">
        <v>126080352</v>
      </c>
      <c r="N90" s="7">
        <v>190002111</v>
      </c>
      <c r="O90" s="7">
        <v>911540532</v>
      </c>
      <c r="P90" s="7">
        <v>1315176164</v>
      </c>
      <c r="Q90" s="7">
        <v>1990786384</v>
      </c>
      <c r="R90" s="7">
        <v>2177039098</v>
      </c>
      <c r="S90" s="7">
        <v>2377968474</v>
      </c>
      <c r="T90" s="7">
        <v>2292725720</v>
      </c>
      <c r="U90" s="7">
        <v>3178997294</v>
      </c>
      <c r="V90" s="7">
        <v>3455644037</v>
      </c>
      <c r="W90" s="7">
        <v>4512812450</v>
      </c>
      <c r="X90" s="7">
        <v>5319624368</v>
      </c>
      <c r="Y90" s="7">
        <v>5262346925</v>
      </c>
      <c r="Z90" s="7">
        <v>5540422891</v>
      </c>
      <c r="AA90" s="7">
        <v>5598475855</v>
      </c>
    </row>
    <row r="91" spans="2:27" x14ac:dyDescent="0.3">
      <c r="B91" s="31" t="s">
        <v>6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99960580</v>
      </c>
      <c r="O91" s="7">
        <v>221042279</v>
      </c>
      <c r="P91" s="7">
        <v>433513521</v>
      </c>
      <c r="Q91" s="7">
        <v>1419746955</v>
      </c>
      <c r="R91" s="7">
        <v>2932518589</v>
      </c>
      <c r="S91" s="7">
        <v>8005785001</v>
      </c>
      <c r="T91" s="7">
        <v>19685354530</v>
      </c>
      <c r="U91" s="7">
        <v>44868183738</v>
      </c>
      <c r="V91" s="7">
        <v>101023737849</v>
      </c>
      <c r="W91" s="7">
        <v>226552381295</v>
      </c>
      <c r="X91" s="7">
        <v>490449818869</v>
      </c>
      <c r="Y91" s="7">
        <v>779136253295</v>
      </c>
      <c r="Z91" s="7">
        <v>1136877441907</v>
      </c>
      <c r="AA91" s="7">
        <v>1620831968183</v>
      </c>
    </row>
    <row r="92" spans="2:27" x14ac:dyDescent="0.3">
      <c r="B92" s="31" t="s">
        <v>3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2148517</v>
      </c>
      <c r="N92" s="7">
        <v>14898154</v>
      </c>
      <c r="O92" s="7">
        <v>57827324</v>
      </c>
      <c r="P92" s="7">
        <v>126165953</v>
      </c>
      <c r="Q92" s="7">
        <v>1112142409</v>
      </c>
      <c r="R92" s="7">
        <v>3498255140</v>
      </c>
      <c r="S92" s="7">
        <v>10263601803</v>
      </c>
      <c r="T92" s="7">
        <v>26245631335</v>
      </c>
      <c r="U92" s="7">
        <v>63069616903</v>
      </c>
      <c r="V92" s="7">
        <v>136728923828</v>
      </c>
      <c r="W92" s="7">
        <v>278172195991</v>
      </c>
      <c r="X92" s="7">
        <v>540327775951</v>
      </c>
      <c r="Y92" s="7">
        <v>884309498405</v>
      </c>
      <c r="Z92" s="7">
        <v>1226131883772</v>
      </c>
      <c r="AA92" s="7">
        <v>1714572654845</v>
      </c>
    </row>
    <row r="93" spans="2:27" x14ac:dyDescent="0.3">
      <c r="B93" s="31" t="s">
        <v>4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497213882</v>
      </c>
      <c r="S93" s="7">
        <v>3451427515</v>
      </c>
      <c r="T93" s="7">
        <v>10361736029</v>
      </c>
      <c r="U93" s="7">
        <v>43198166275</v>
      </c>
      <c r="V93" s="7">
        <v>106975409759</v>
      </c>
      <c r="W93" s="7">
        <v>272132615196</v>
      </c>
      <c r="X93" s="7">
        <v>476836908491</v>
      </c>
      <c r="Y93" s="7">
        <v>872815181386</v>
      </c>
      <c r="Z93" s="7">
        <v>1078053843492</v>
      </c>
      <c r="AA93" s="7">
        <v>1544198321302</v>
      </c>
    </row>
    <row r="94" spans="2:27" x14ac:dyDescent="0.3">
      <c r="B94" s="38" t="s">
        <v>5</v>
      </c>
      <c r="C94" s="7">
        <v>55415</v>
      </c>
      <c r="D94" s="7">
        <v>43747</v>
      </c>
      <c r="E94" s="7">
        <v>152118</v>
      </c>
      <c r="F94" s="7">
        <v>308326</v>
      </c>
      <c r="G94" s="7">
        <v>1604108</v>
      </c>
      <c r="H94" s="7">
        <v>3867227</v>
      </c>
      <c r="I94" s="7">
        <v>5170618</v>
      </c>
      <c r="J94" s="7">
        <v>5580786</v>
      </c>
      <c r="K94" s="7">
        <v>27703698</v>
      </c>
      <c r="L94" s="7">
        <v>56565280</v>
      </c>
      <c r="M94" s="7">
        <v>120665679</v>
      </c>
      <c r="N94" s="7">
        <v>155167572</v>
      </c>
      <c r="O94" s="7">
        <v>323564206</v>
      </c>
      <c r="P94" s="7">
        <v>433888235</v>
      </c>
      <c r="Q94" s="7">
        <v>511515372</v>
      </c>
      <c r="R94" s="7">
        <v>549202164</v>
      </c>
      <c r="S94" s="7">
        <v>1079239076</v>
      </c>
      <c r="T94" s="7">
        <v>3318649547</v>
      </c>
      <c r="U94" s="7">
        <v>7842951901</v>
      </c>
      <c r="V94" s="7">
        <v>16235883981</v>
      </c>
      <c r="W94" s="7">
        <v>30947988154</v>
      </c>
      <c r="X94" s="7">
        <v>113603142674</v>
      </c>
      <c r="Y94" s="7">
        <v>165823397000</v>
      </c>
      <c r="Z94" s="7">
        <v>210666966755</v>
      </c>
      <c r="AA94" s="7">
        <v>431722522201</v>
      </c>
    </row>
    <row r="95" spans="2:27" x14ac:dyDescent="0.3">
      <c r="B95" s="12" t="s">
        <v>7</v>
      </c>
      <c r="C95" s="7">
        <v>18361070</v>
      </c>
      <c r="D95" s="7">
        <v>32069563</v>
      </c>
      <c r="E95" s="7">
        <v>54254078</v>
      </c>
      <c r="F95" s="7">
        <v>91913424</v>
      </c>
      <c r="G95" s="7">
        <v>139413983</v>
      </c>
      <c r="H95" s="7">
        <v>202498099</v>
      </c>
      <c r="I95" s="7">
        <v>286606326</v>
      </c>
      <c r="J95" s="7">
        <v>407508429</v>
      </c>
      <c r="K95" s="7">
        <v>620440231</v>
      </c>
      <c r="L95" s="7">
        <v>915709985</v>
      </c>
      <c r="M95" s="7">
        <v>1172017388</v>
      </c>
      <c r="N95" s="7">
        <v>1263686874</v>
      </c>
      <c r="O95" s="7">
        <v>1244868245</v>
      </c>
      <c r="P95" s="7">
        <v>1200664702</v>
      </c>
      <c r="Q95" s="7">
        <v>1139079171</v>
      </c>
      <c r="R95" s="7">
        <v>943960298</v>
      </c>
      <c r="S95" s="7">
        <v>333338238</v>
      </c>
      <c r="T95" s="7">
        <v>201980998</v>
      </c>
      <c r="U95" s="7">
        <v>137650355</v>
      </c>
      <c r="V95" s="7">
        <v>97669834</v>
      </c>
      <c r="W95" s="7">
        <v>66160092</v>
      </c>
      <c r="X95" s="7">
        <v>35076919</v>
      </c>
      <c r="Y95" s="7">
        <v>4003662</v>
      </c>
      <c r="Z95" s="7">
        <v>124544</v>
      </c>
      <c r="AA95" s="7">
        <v>0</v>
      </c>
    </row>
    <row r="96" spans="2:27" x14ac:dyDescent="0.3">
      <c r="B96" s="12" t="s">
        <v>8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2600000</v>
      </c>
      <c r="J96" s="7">
        <v>18200000</v>
      </c>
      <c r="K96" s="7">
        <v>65000000</v>
      </c>
      <c r="L96" s="7">
        <v>169260000</v>
      </c>
      <c r="M96" s="7">
        <v>425750000</v>
      </c>
      <c r="N96" s="7">
        <v>925462414</v>
      </c>
      <c r="O96" s="7">
        <v>1801432043</v>
      </c>
      <c r="P96" s="7">
        <v>3976374149</v>
      </c>
      <c r="Q96" s="7">
        <v>7022604542</v>
      </c>
      <c r="R96" s="7">
        <v>6309366466</v>
      </c>
      <c r="S96" s="7">
        <v>4479899319</v>
      </c>
      <c r="T96" s="7">
        <v>1520099605</v>
      </c>
      <c r="U96" s="7">
        <v>1540187393</v>
      </c>
      <c r="V96" s="7">
        <v>1866826309</v>
      </c>
      <c r="W96" s="7">
        <v>2429481606</v>
      </c>
      <c r="X96" s="7">
        <v>3095659734</v>
      </c>
      <c r="Y96" s="7">
        <v>2347175551</v>
      </c>
      <c r="Z96" s="7">
        <v>2763192175</v>
      </c>
      <c r="AA96" s="7">
        <v>3257594336</v>
      </c>
    </row>
    <row r="97" spans="2:27" x14ac:dyDescent="0.3">
      <c r="B97" s="12" t="s">
        <v>9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7819549</v>
      </c>
      <c r="N97" s="7">
        <v>62400000</v>
      </c>
      <c r="O97" s="7">
        <v>184000000</v>
      </c>
      <c r="P97" s="7">
        <v>400800000</v>
      </c>
      <c r="Q97" s="7">
        <v>643520000</v>
      </c>
      <c r="R97" s="7">
        <v>861608000</v>
      </c>
      <c r="S97" s="7">
        <v>908632000</v>
      </c>
      <c r="T97" s="7">
        <v>825520000</v>
      </c>
      <c r="U97" s="7">
        <v>747200000</v>
      </c>
      <c r="V97" s="7">
        <v>614400000</v>
      </c>
      <c r="W97" s="7">
        <v>387624000</v>
      </c>
      <c r="X97" s="7">
        <v>99533280</v>
      </c>
      <c r="Y97" s="7">
        <v>59200000</v>
      </c>
      <c r="Z97" s="7">
        <v>34800000</v>
      </c>
      <c r="AA97" s="7">
        <v>16440000</v>
      </c>
    </row>
    <row r="98" spans="2:27" x14ac:dyDescent="0.3">
      <c r="B98" s="12" t="s">
        <v>10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6500000</v>
      </c>
      <c r="L98" s="7">
        <v>42900000</v>
      </c>
      <c r="M98" s="7">
        <v>180700000</v>
      </c>
      <c r="N98" s="7">
        <v>348400000</v>
      </c>
      <c r="O98" s="7">
        <v>495300000</v>
      </c>
      <c r="P98" s="7">
        <v>582400000</v>
      </c>
      <c r="Q98" s="7">
        <v>660400000</v>
      </c>
      <c r="R98" s="7">
        <v>738400000</v>
      </c>
      <c r="S98" s="7">
        <v>747500000</v>
      </c>
      <c r="T98" s="7">
        <v>755300000</v>
      </c>
      <c r="U98" s="7">
        <v>704600000</v>
      </c>
      <c r="V98" s="7">
        <v>601900000</v>
      </c>
      <c r="W98" s="7">
        <v>416846053</v>
      </c>
      <c r="X98" s="7">
        <v>220339748</v>
      </c>
      <c r="Y98" s="7">
        <v>86708492</v>
      </c>
      <c r="Z98" s="7">
        <v>35624160</v>
      </c>
      <c r="AA98" s="7">
        <v>14636176</v>
      </c>
    </row>
    <row r="99" spans="2:27" x14ac:dyDescent="0.3">
      <c r="B99" s="12" t="s">
        <v>11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800000</v>
      </c>
      <c r="L99" s="7">
        <v>5600000</v>
      </c>
      <c r="M99" s="7">
        <v>20800000</v>
      </c>
      <c r="N99" s="7">
        <v>50389544</v>
      </c>
      <c r="O99" s="7">
        <v>127108184</v>
      </c>
      <c r="P99" s="7">
        <v>303566605</v>
      </c>
      <c r="Q99" s="7">
        <v>539813909</v>
      </c>
      <c r="R99" s="7">
        <v>750856712</v>
      </c>
      <c r="S99" s="7">
        <v>806914581</v>
      </c>
      <c r="T99" s="7">
        <v>799292047</v>
      </c>
      <c r="U99" s="7">
        <v>718833018</v>
      </c>
      <c r="V99" s="7">
        <v>387464461</v>
      </c>
      <c r="W99" s="7">
        <v>162887703</v>
      </c>
      <c r="X99" s="7">
        <v>54177568</v>
      </c>
      <c r="Y99" s="7">
        <v>17587656</v>
      </c>
      <c r="Z99" s="7">
        <v>11846128</v>
      </c>
      <c r="AA99" s="7">
        <v>7978934</v>
      </c>
    </row>
    <row r="100" spans="2:27" x14ac:dyDescent="0.3">
      <c r="B100" s="12" t="s">
        <v>12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2400000</v>
      </c>
      <c r="N100" s="7">
        <v>11200000</v>
      </c>
      <c r="O100" s="7">
        <v>24800000</v>
      </c>
      <c r="P100" s="7">
        <v>40800000</v>
      </c>
      <c r="Q100" s="7">
        <v>65600000</v>
      </c>
      <c r="R100" s="7">
        <v>88800000</v>
      </c>
      <c r="S100" s="7">
        <v>92000000</v>
      </c>
      <c r="T100" s="7">
        <v>80400000</v>
      </c>
      <c r="U100" s="7">
        <v>134400000</v>
      </c>
      <c r="V100" s="7">
        <v>168800000</v>
      </c>
      <c r="W100" s="7">
        <v>205162536</v>
      </c>
      <c r="X100" s="7">
        <v>244068644</v>
      </c>
      <c r="Y100" s="7">
        <v>224524392</v>
      </c>
      <c r="Z100" s="7">
        <v>177382864</v>
      </c>
      <c r="AA100" s="7">
        <v>140139252</v>
      </c>
    </row>
    <row r="101" spans="2:27" x14ac:dyDescent="0.3">
      <c r="B101" s="12" t="s">
        <v>13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3514487406</v>
      </c>
      <c r="S101" s="7">
        <v>7531014836</v>
      </c>
      <c r="T101" s="7">
        <v>13434205527</v>
      </c>
      <c r="U101" s="7">
        <v>15650069252</v>
      </c>
      <c r="V101" s="7">
        <v>18657084495</v>
      </c>
      <c r="W101" s="7">
        <v>20750536206</v>
      </c>
      <c r="X101" s="7">
        <v>23650806349</v>
      </c>
      <c r="Y101" s="7">
        <v>18243207158</v>
      </c>
      <c r="Z101" s="7">
        <v>10253047693</v>
      </c>
      <c r="AA101" s="7">
        <v>424914</v>
      </c>
    </row>
    <row r="102" spans="2:27" x14ac:dyDescent="0.3">
      <c r="B102" s="12" t="s">
        <v>14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152471370</v>
      </c>
      <c r="U102" s="7">
        <v>2322262358</v>
      </c>
      <c r="V102" s="7">
        <v>5337974065</v>
      </c>
      <c r="W102" s="7">
        <v>9643007101</v>
      </c>
      <c r="X102" s="7">
        <v>13352872864</v>
      </c>
      <c r="Y102" s="7">
        <v>27860349134</v>
      </c>
      <c r="Z102" s="7">
        <v>43492475800</v>
      </c>
      <c r="AA102" s="7">
        <v>59985158642</v>
      </c>
    </row>
    <row r="103" spans="2:27" x14ac:dyDescent="0.3">
      <c r="B103" s="12" t="s">
        <v>15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40787646</v>
      </c>
      <c r="S103" s="7">
        <v>368172756</v>
      </c>
      <c r="T103" s="7">
        <v>905463383</v>
      </c>
      <c r="U103" s="7">
        <v>1505365839</v>
      </c>
      <c r="V103" s="7">
        <v>2242471231</v>
      </c>
      <c r="W103" s="7">
        <v>3016922461</v>
      </c>
      <c r="X103" s="7">
        <v>3342549054</v>
      </c>
      <c r="Y103" s="7">
        <v>3827669109</v>
      </c>
      <c r="Z103" s="7">
        <v>4337447630</v>
      </c>
      <c r="AA103" s="7">
        <v>4607852959</v>
      </c>
    </row>
    <row r="104" spans="2:27" x14ac:dyDescent="0.3">
      <c r="B104" s="12" t="s">
        <v>16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607704</v>
      </c>
      <c r="S104" s="7">
        <v>3422803</v>
      </c>
      <c r="T104" s="7">
        <v>60323555</v>
      </c>
      <c r="U104" s="7">
        <v>384908968</v>
      </c>
      <c r="V104" s="7">
        <v>1117840166</v>
      </c>
      <c r="W104" s="7">
        <v>2164616949</v>
      </c>
      <c r="X104" s="7">
        <v>4155260883</v>
      </c>
      <c r="Y104" s="7">
        <v>5542310893</v>
      </c>
      <c r="Z104" s="7">
        <v>7715117020</v>
      </c>
      <c r="AA104" s="7">
        <v>11834710432</v>
      </c>
    </row>
    <row r="105" spans="2:27" x14ac:dyDescent="0.3">
      <c r="B105" s="12" t="s">
        <v>17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3888795</v>
      </c>
      <c r="T105" s="7">
        <v>97935049</v>
      </c>
      <c r="U105" s="7">
        <v>270159486</v>
      </c>
      <c r="V105" s="7">
        <v>545906431</v>
      </c>
      <c r="W105" s="7">
        <v>1230826353</v>
      </c>
      <c r="X105" s="7">
        <v>1851045617</v>
      </c>
      <c r="Y105" s="7">
        <v>2511402928</v>
      </c>
      <c r="Z105" s="7">
        <v>3040324012</v>
      </c>
      <c r="AA105" s="7">
        <v>3633744646</v>
      </c>
    </row>
    <row r="106" spans="2:27" x14ac:dyDescent="0.3">
      <c r="B106" s="44" t="s">
        <v>8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3903030</v>
      </c>
      <c r="J106" s="7">
        <v>27321212</v>
      </c>
      <c r="K106" s="7">
        <v>97575758</v>
      </c>
      <c r="L106" s="7">
        <v>254087273</v>
      </c>
      <c r="M106" s="7">
        <v>639121212</v>
      </c>
      <c r="N106" s="7">
        <v>1387917576</v>
      </c>
      <c r="O106" s="7">
        <v>2702848485</v>
      </c>
      <c r="P106" s="7">
        <v>5042715152</v>
      </c>
      <c r="Q106" s="7">
        <v>8612533153</v>
      </c>
      <c r="R106" s="7">
        <v>7747752349</v>
      </c>
      <c r="S106" s="7">
        <v>5536042565</v>
      </c>
      <c r="T106" s="7">
        <v>1890625581</v>
      </c>
      <c r="U106" s="7">
        <v>1928290206</v>
      </c>
      <c r="V106" s="7">
        <v>2353060588</v>
      </c>
      <c r="W106" s="7">
        <v>3083473866</v>
      </c>
      <c r="X106" s="7">
        <v>3956822765</v>
      </c>
      <c r="Y106" s="7">
        <v>2953501785</v>
      </c>
      <c r="Z106" s="7">
        <v>3423787723</v>
      </c>
      <c r="AA106" s="7">
        <v>3975569397</v>
      </c>
    </row>
    <row r="107" spans="2:27" x14ac:dyDescent="0.3">
      <c r="B107" s="45" t="s">
        <v>9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23418182</v>
      </c>
      <c r="N107" s="7">
        <v>182661818</v>
      </c>
      <c r="O107" s="7">
        <v>538618182</v>
      </c>
      <c r="P107" s="7">
        <v>1173250909</v>
      </c>
      <c r="Q107" s="7">
        <v>1883758545</v>
      </c>
      <c r="R107" s="7">
        <v>2540301400</v>
      </c>
      <c r="S107" s="7">
        <v>2698609736</v>
      </c>
      <c r="T107" s="7">
        <v>2470144081</v>
      </c>
      <c r="U107" s="7">
        <v>2252901848</v>
      </c>
      <c r="V107" s="7">
        <v>1866970700</v>
      </c>
      <c r="W107" s="7">
        <v>1187271855</v>
      </c>
      <c r="X107" s="7">
        <v>307351717</v>
      </c>
      <c r="Y107" s="7">
        <v>179991331</v>
      </c>
      <c r="Z107" s="7">
        <v>104201862</v>
      </c>
      <c r="AA107" s="7">
        <v>48491434</v>
      </c>
    </row>
    <row r="108" spans="2:27" x14ac:dyDescent="0.3">
      <c r="B108" s="45" t="s">
        <v>10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20072727</v>
      </c>
      <c r="L108" s="7">
        <v>132480000</v>
      </c>
      <c r="M108" s="7">
        <v>558021818</v>
      </c>
      <c r="N108" s="7">
        <v>1075898182</v>
      </c>
      <c r="O108" s="7">
        <v>1529541818</v>
      </c>
      <c r="P108" s="7">
        <v>1798516364</v>
      </c>
      <c r="Q108" s="7">
        <v>2039389091</v>
      </c>
      <c r="R108" s="7">
        <v>2294386625</v>
      </c>
      <c r="S108" s="7">
        <v>2337369113</v>
      </c>
      <c r="T108" s="7">
        <v>2377047747</v>
      </c>
      <c r="U108" s="7">
        <v>2232165580</v>
      </c>
      <c r="V108" s="7">
        <v>1919722598</v>
      </c>
      <c r="W108" s="7">
        <v>1338712404</v>
      </c>
      <c r="X108" s="7">
        <v>712641592</v>
      </c>
      <c r="Y108" s="7">
        <v>276082091</v>
      </c>
      <c r="Z108" s="7">
        <v>111692834</v>
      </c>
      <c r="AA108" s="7">
        <v>45197551</v>
      </c>
    </row>
    <row r="109" spans="2:27" x14ac:dyDescent="0.3">
      <c r="B109" s="45" t="s">
        <v>11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1338182</v>
      </c>
      <c r="L109" s="7">
        <v>9367273</v>
      </c>
      <c r="M109" s="7">
        <v>34792727</v>
      </c>
      <c r="N109" s="7">
        <v>84305455</v>
      </c>
      <c r="O109" s="7">
        <v>212770909</v>
      </c>
      <c r="P109" s="7">
        <v>508509091</v>
      </c>
      <c r="Q109" s="7">
        <v>904610909</v>
      </c>
      <c r="R109" s="7">
        <v>1267029234</v>
      </c>
      <c r="S109" s="7">
        <v>1369901550</v>
      </c>
      <c r="T109" s="7">
        <v>1365131839</v>
      </c>
      <c r="U109" s="7">
        <v>1235516004</v>
      </c>
      <c r="V109" s="7">
        <v>670313506</v>
      </c>
      <c r="W109" s="7">
        <v>283702272</v>
      </c>
      <c r="X109" s="7">
        <v>95018879</v>
      </c>
      <c r="Y109" s="7">
        <v>30333091</v>
      </c>
      <c r="Z109" s="7">
        <v>20118204</v>
      </c>
      <c r="AA109" s="7">
        <v>13346404</v>
      </c>
    </row>
    <row r="110" spans="2:27" x14ac:dyDescent="0.3">
      <c r="B110" s="45" t="s">
        <v>12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8029091</v>
      </c>
      <c r="N110" s="7">
        <v>37469091</v>
      </c>
      <c r="O110" s="7">
        <v>82967273</v>
      </c>
      <c r="P110" s="7">
        <v>136494545</v>
      </c>
      <c r="Q110" s="7">
        <v>219461818</v>
      </c>
      <c r="R110" s="7">
        <v>298916567</v>
      </c>
      <c r="S110" s="7">
        <v>311649215</v>
      </c>
      <c r="T110" s="7">
        <v>365489843</v>
      </c>
      <c r="U110" s="7">
        <v>461259308</v>
      </c>
      <c r="V110" s="7">
        <v>578463462</v>
      </c>
      <c r="W110" s="7">
        <v>707514142</v>
      </c>
      <c r="X110" s="7">
        <v>848131148</v>
      </c>
      <c r="Y110" s="7">
        <v>774465787</v>
      </c>
      <c r="Z110" s="7">
        <v>602496386</v>
      </c>
      <c r="AA110" s="7">
        <v>468823289</v>
      </c>
    </row>
    <row r="111" spans="2:27" x14ac:dyDescent="0.3">
      <c r="B111" s="45" t="s">
        <v>13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6488109167</v>
      </c>
      <c r="S111" s="7">
        <v>14023911403</v>
      </c>
      <c r="T111" s="7">
        <v>25238114784</v>
      </c>
      <c r="U111" s="7">
        <v>29666777884</v>
      </c>
      <c r="V111" s="7">
        <v>40075218145</v>
      </c>
      <c r="W111" s="7">
        <v>50846132031</v>
      </c>
      <c r="X111" s="7">
        <v>66526477784</v>
      </c>
      <c r="Y111" s="7">
        <v>56587961701</v>
      </c>
      <c r="Z111" s="7">
        <v>35255173047</v>
      </c>
      <c r="AA111" s="7">
        <v>1628674</v>
      </c>
    </row>
    <row r="112" spans="2:27" x14ac:dyDescent="0.3">
      <c r="B112" s="45" t="s">
        <v>14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587309758</v>
      </c>
      <c r="U112" s="7">
        <v>9029848911</v>
      </c>
      <c r="V112" s="7">
        <v>24772307434</v>
      </c>
      <c r="W112" s="7">
        <v>53424359050</v>
      </c>
      <c r="X112" s="7">
        <v>88328779856</v>
      </c>
      <c r="Y112" s="7">
        <v>264325927335</v>
      </c>
      <c r="Z112" s="7">
        <v>602847878573</v>
      </c>
      <c r="AA112" s="7">
        <v>1239271493045</v>
      </c>
    </row>
    <row r="113" spans="2:27" x14ac:dyDescent="0.3">
      <c r="B113" s="45" t="s">
        <v>15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332903911</v>
      </c>
      <c r="S113" s="7">
        <v>3025537345</v>
      </c>
      <c r="T113" s="7">
        <v>7490080781</v>
      </c>
      <c r="U113" s="7">
        <v>12542311586</v>
      </c>
      <c r="V113" s="7">
        <v>19801112545</v>
      </c>
      <c r="W113" s="7">
        <v>28777159825</v>
      </c>
      <c r="X113" s="7">
        <v>34520168422</v>
      </c>
      <c r="Y113" s="7">
        <v>48808461653</v>
      </c>
      <c r="Z113" s="7">
        <v>67599768123</v>
      </c>
      <c r="AA113" s="7">
        <v>87819060259</v>
      </c>
    </row>
    <row r="114" spans="2:27" x14ac:dyDescent="0.3">
      <c r="B114" s="45" t="s">
        <v>16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5722502</v>
      </c>
      <c r="S114" s="7">
        <v>32435231</v>
      </c>
      <c r="T114" s="7">
        <v>575339655</v>
      </c>
      <c r="U114" s="7">
        <v>3695394048</v>
      </c>
      <c r="V114" s="7">
        <v>14330842737</v>
      </c>
      <c r="W114" s="7">
        <v>37062052121</v>
      </c>
      <c r="X114" s="7">
        <v>96998438903</v>
      </c>
      <c r="Y114" s="7">
        <v>140630626261</v>
      </c>
      <c r="Z114" s="7">
        <v>218691585956</v>
      </c>
      <c r="AA114" s="7">
        <v>377265282203</v>
      </c>
    </row>
    <row r="115" spans="2:27" x14ac:dyDescent="0.3">
      <c r="B115" s="46" t="s">
        <v>17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45829254</v>
      </c>
      <c r="T115" s="7">
        <v>1166724435</v>
      </c>
      <c r="U115" s="7">
        <v>3254101858</v>
      </c>
      <c r="V115" s="7">
        <v>7660677078</v>
      </c>
      <c r="W115" s="7">
        <v>20053817102</v>
      </c>
      <c r="X115" s="7">
        <v>34998456645</v>
      </c>
      <c r="Y115" s="7">
        <v>53338634957</v>
      </c>
      <c r="Z115" s="7">
        <v>70025973456</v>
      </c>
      <c r="AA115" s="7">
        <v>91021698851</v>
      </c>
    </row>
  </sheetData>
  <mergeCells count="4">
    <mergeCell ref="A8:A9"/>
    <mergeCell ref="A10:A16"/>
    <mergeCell ref="A17:A27"/>
    <mergeCell ref="A28:A37"/>
  </mergeCells>
  <hyperlinks>
    <hyperlink ref="C4" r:id="rId1"/>
    <hyperlink ref="C1" r:id="rId2" display="http://www.itu.int/ITU-D/ict/wtim11/documents/inf/015INF-E.pdf"/>
    <hyperlink ref="C2" r:id="rId3"/>
    <hyperlink ref="C3" r:id="rId4" display="http://ijoc.org/ojs/index.php/ijoc/article/view/1563/741"/>
    <hyperlink ref="C5" r:id="rId5"/>
  </hyperlinks>
  <pageMargins left="0.7" right="0.7" top="0.75" bottom="0.75" header="0.3" footer="0.3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P63"/>
  <sheetViews>
    <sheetView zoomScale="50" zoomScaleNormal="50" workbookViewId="0">
      <pane xSplit="2" ySplit="8" topLeftCell="C10" activePane="bottomRight" state="frozen"/>
      <selection pane="topRight" activeCell="C1" sqref="C1"/>
      <selection pane="bottomLeft" activeCell="A4" sqref="A4"/>
      <selection pane="bottomRight" activeCell="B1" sqref="B1"/>
    </sheetView>
  </sheetViews>
  <sheetFormatPr defaultRowHeight="14.4" x14ac:dyDescent="0.3"/>
  <cols>
    <col min="2" max="2" width="31.88671875" style="2" customWidth="1"/>
    <col min="3" max="3" width="17.44140625" customWidth="1"/>
    <col min="4" max="4" width="8.77734375" customWidth="1"/>
    <col min="5" max="6" width="12.88671875" bestFit="1" customWidth="1"/>
    <col min="7" max="9" width="13.88671875" bestFit="1" customWidth="1"/>
    <col min="10" max="10" width="20.77734375" customWidth="1"/>
    <col min="11" max="11" width="13.88671875" bestFit="1" customWidth="1"/>
    <col min="12" max="13" width="14" bestFit="1" customWidth="1"/>
    <col min="14" max="15" width="14.88671875" bestFit="1" customWidth="1"/>
    <col min="16" max="16" width="15" bestFit="1" customWidth="1"/>
    <col min="17" max="17" width="23.44140625" customWidth="1"/>
    <col min="18" max="20" width="15" bestFit="1" customWidth="1"/>
    <col min="21" max="21" width="16.33203125" bestFit="1" customWidth="1"/>
    <col min="22" max="22" width="24.5546875" customWidth="1"/>
    <col min="23" max="23" width="16.33203125" bestFit="1" customWidth="1"/>
    <col min="24" max="24" width="20.5546875" customWidth="1"/>
    <col min="25" max="27" width="18.5546875" customWidth="1"/>
    <col min="30" max="30" width="13" bestFit="1" customWidth="1"/>
  </cols>
  <sheetData>
    <row r="1" spans="1:42" s="64" customFormat="1" ht="28.8" customHeight="1" x14ac:dyDescent="0.4">
      <c r="B1" s="105" t="s">
        <v>55</v>
      </c>
      <c r="C1" s="106" t="s">
        <v>54</v>
      </c>
    </row>
    <row r="2" spans="1:42" s="66" customFormat="1" x14ac:dyDescent="0.3">
      <c r="B2" s="62" t="s">
        <v>48</v>
      </c>
      <c r="C2" s="63" t="s">
        <v>53</v>
      </c>
    </row>
    <row r="3" spans="1:42" s="66" customFormat="1" x14ac:dyDescent="0.3">
      <c r="B3" s="62"/>
      <c r="C3" s="63" t="s">
        <v>49</v>
      </c>
    </row>
    <row r="4" spans="1:42" s="64" customFormat="1" x14ac:dyDescent="0.3">
      <c r="B4" s="62" t="s">
        <v>50</v>
      </c>
      <c r="C4" s="122" t="s">
        <v>52</v>
      </c>
      <c r="D4" s="66"/>
    </row>
    <row r="5" spans="1:42" s="64" customFormat="1" x14ac:dyDescent="0.3">
      <c r="C5" s="63" t="s">
        <v>51</v>
      </c>
      <c r="D5" s="66"/>
    </row>
    <row r="8" spans="1:42" s="94" customFormat="1" x14ac:dyDescent="0.3">
      <c r="C8" s="94">
        <v>1986</v>
      </c>
      <c r="D8" s="94">
        <v>1987</v>
      </c>
      <c r="E8" s="94">
        <v>1988</v>
      </c>
      <c r="F8" s="94">
        <v>1989</v>
      </c>
      <c r="G8" s="94">
        <v>1990</v>
      </c>
      <c r="H8" s="94">
        <v>1991</v>
      </c>
      <c r="I8" s="94">
        <v>1992</v>
      </c>
      <c r="J8" s="94">
        <v>1993</v>
      </c>
      <c r="K8" s="94">
        <v>1994</v>
      </c>
      <c r="L8" s="94">
        <v>1995</v>
      </c>
      <c r="M8" s="94">
        <v>1996</v>
      </c>
      <c r="N8" s="94">
        <v>1997</v>
      </c>
      <c r="O8" s="94">
        <v>1998</v>
      </c>
      <c r="P8" s="94">
        <v>1999</v>
      </c>
      <c r="Q8" s="94">
        <v>2000</v>
      </c>
      <c r="R8" s="94">
        <v>2001</v>
      </c>
      <c r="S8" s="94">
        <v>2002</v>
      </c>
      <c r="T8" s="94">
        <v>2003</v>
      </c>
      <c r="U8" s="94">
        <v>2004</v>
      </c>
      <c r="V8" s="94">
        <v>2005</v>
      </c>
      <c r="W8" s="94">
        <v>2006</v>
      </c>
      <c r="X8" s="94">
        <v>2007</v>
      </c>
      <c r="Y8" s="94">
        <v>2008</v>
      </c>
      <c r="Z8" s="94">
        <v>2009</v>
      </c>
      <c r="AA8" s="94">
        <v>2010</v>
      </c>
    </row>
    <row r="9" spans="1:42" x14ac:dyDescent="0.3">
      <c r="A9" s="116" t="s">
        <v>20</v>
      </c>
      <c r="B9" s="95" t="s">
        <v>18</v>
      </c>
      <c r="C9" s="26">
        <v>362062808.09319735</v>
      </c>
      <c r="D9" s="26">
        <v>359066938.11111975</v>
      </c>
      <c r="E9" s="26">
        <v>352350948.76237983</v>
      </c>
      <c r="F9" s="26">
        <v>341600456.46100044</v>
      </c>
      <c r="G9" s="96">
        <v>331131076</v>
      </c>
      <c r="H9" s="96">
        <v>316059558</v>
      </c>
      <c r="I9" s="96">
        <v>292129124</v>
      </c>
      <c r="J9" s="96">
        <v>261705502</v>
      </c>
      <c r="K9" s="96">
        <v>220827382</v>
      </c>
      <c r="L9" s="96">
        <v>192042609</v>
      </c>
      <c r="M9" s="96">
        <v>157211564</v>
      </c>
      <c r="N9" s="96">
        <v>125262495</v>
      </c>
      <c r="O9" s="96">
        <v>106776435</v>
      </c>
      <c r="P9" s="96">
        <v>91382615</v>
      </c>
      <c r="Q9" s="96">
        <v>72723638</v>
      </c>
      <c r="R9" s="96">
        <v>61586716</v>
      </c>
      <c r="S9" s="96">
        <v>51319478</v>
      </c>
      <c r="T9" s="96">
        <v>44793367</v>
      </c>
      <c r="U9" s="96">
        <v>41530743</v>
      </c>
      <c r="V9" s="96">
        <v>40503550</v>
      </c>
      <c r="W9" s="96">
        <v>38638120</v>
      </c>
      <c r="X9" s="96">
        <v>35758003</v>
      </c>
      <c r="Y9" s="96">
        <v>24270474</v>
      </c>
      <c r="Z9" s="96">
        <v>12109670</v>
      </c>
      <c r="AA9" s="97">
        <v>0</v>
      </c>
    </row>
    <row r="10" spans="1:42" x14ac:dyDescent="0.3">
      <c r="A10" s="117"/>
      <c r="B10" s="107" t="s">
        <v>58</v>
      </c>
      <c r="C10" s="39">
        <v>60362721.229562573</v>
      </c>
      <c r="D10" s="39">
        <v>84180862.427733615</v>
      </c>
      <c r="E10" s="39">
        <v>114534802.54273555</v>
      </c>
      <c r="F10" s="39">
        <v>150205347.92389715</v>
      </c>
      <c r="G10" s="80">
        <v>187899123</v>
      </c>
      <c r="H10" s="80">
        <v>228067392</v>
      </c>
      <c r="I10" s="80">
        <v>279037282</v>
      </c>
      <c r="J10" s="80">
        <v>340315483</v>
      </c>
      <c r="K10" s="80">
        <v>417328545</v>
      </c>
      <c r="L10" s="80">
        <v>485815215</v>
      </c>
      <c r="M10" s="80">
        <v>558914662</v>
      </c>
      <c r="N10" s="80">
        <v>629438412</v>
      </c>
      <c r="O10" s="80">
        <v>671356371</v>
      </c>
      <c r="P10" s="80">
        <v>716676340</v>
      </c>
      <c r="Q10" s="80">
        <v>758218476</v>
      </c>
      <c r="R10" s="80">
        <v>777938348</v>
      </c>
      <c r="S10" s="80">
        <v>817195184</v>
      </c>
      <c r="T10" s="80">
        <v>869686767</v>
      </c>
      <c r="U10" s="80">
        <v>969269883</v>
      </c>
      <c r="V10" s="80">
        <v>1051856513</v>
      </c>
      <c r="W10" s="80">
        <v>1088327606</v>
      </c>
      <c r="X10" s="80">
        <v>1108559730</v>
      </c>
      <c r="Y10" s="80">
        <v>1142430125</v>
      </c>
      <c r="Z10" s="80">
        <v>1150746005</v>
      </c>
      <c r="AA10" s="81">
        <v>1150526723</v>
      </c>
    </row>
    <row r="11" spans="1:42" x14ac:dyDescent="0.3">
      <c r="A11" s="116" t="s">
        <v>19</v>
      </c>
      <c r="B11" s="25" t="s">
        <v>0</v>
      </c>
      <c r="C11" s="26">
        <v>7023.7258479622451</v>
      </c>
      <c r="D11" s="26">
        <v>23266.091871374938</v>
      </c>
      <c r="E11" s="26">
        <v>84405.757016200369</v>
      </c>
      <c r="F11" s="26">
        <v>185745.3146778591</v>
      </c>
      <c r="G11" s="96">
        <v>865930</v>
      </c>
      <c r="H11" s="96">
        <v>1404022</v>
      </c>
      <c r="I11" s="96">
        <v>2249933</v>
      </c>
      <c r="J11" s="96">
        <v>3269194</v>
      </c>
      <c r="K11" s="96">
        <v>6772038</v>
      </c>
      <c r="L11" s="96">
        <v>13065607</v>
      </c>
      <c r="M11" s="96">
        <v>24775920</v>
      </c>
      <c r="N11" s="96">
        <v>40380098</v>
      </c>
      <c r="O11" s="96">
        <v>63362913</v>
      </c>
      <c r="P11" s="96">
        <v>99399774</v>
      </c>
      <c r="Q11" s="96">
        <v>147109728</v>
      </c>
      <c r="R11" s="96">
        <v>198072319</v>
      </c>
      <c r="S11" s="96">
        <v>217937203</v>
      </c>
      <c r="T11" s="96">
        <v>224528131</v>
      </c>
      <c r="U11" s="96">
        <v>196075741</v>
      </c>
      <c r="V11" s="96">
        <v>154316019</v>
      </c>
      <c r="W11" s="96">
        <v>125653087</v>
      </c>
      <c r="X11" s="96">
        <v>100306986</v>
      </c>
      <c r="Y11" s="96">
        <v>75416483</v>
      </c>
      <c r="Z11" s="96">
        <v>51256804</v>
      </c>
      <c r="AA11" s="97">
        <v>37858657</v>
      </c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1:42" x14ac:dyDescent="0.3">
      <c r="A12" s="118"/>
      <c r="B12" s="31" t="s">
        <v>1</v>
      </c>
      <c r="C12" s="32">
        <v>0</v>
      </c>
      <c r="D12" s="32">
        <v>0</v>
      </c>
      <c r="E12" s="32">
        <v>2275.6170463067806</v>
      </c>
      <c r="F12" s="32">
        <v>17071.559460612032</v>
      </c>
      <c r="G12" s="8">
        <v>60733</v>
      </c>
      <c r="H12" s="8">
        <v>239720</v>
      </c>
      <c r="I12" s="8">
        <v>467315</v>
      </c>
      <c r="J12" s="8">
        <v>940823</v>
      </c>
      <c r="K12" s="8">
        <v>1519499</v>
      </c>
      <c r="L12" s="8">
        <v>2542196</v>
      </c>
      <c r="M12" s="8">
        <v>4954854</v>
      </c>
      <c r="N12" s="8">
        <v>8866197</v>
      </c>
      <c r="O12" s="8">
        <v>13910974</v>
      </c>
      <c r="P12" s="8">
        <v>21504048</v>
      </c>
      <c r="Q12" s="8">
        <v>29942734</v>
      </c>
      <c r="R12" s="8">
        <v>34522599</v>
      </c>
      <c r="S12" s="8">
        <v>36681948</v>
      </c>
      <c r="T12" s="8">
        <v>35314643</v>
      </c>
      <c r="U12" s="8">
        <v>34678259</v>
      </c>
      <c r="V12" s="8">
        <v>34011588</v>
      </c>
      <c r="W12" s="8">
        <v>33484982</v>
      </c>
      <c r="X12" s="8">
        <v>32721470</v>
      </c>
      <c r="Y12" s="8">
        <v>31432844</v>
      </c>
      <c r="Z12" s="8">
        <v>30036810</v>
      </c>
      <c r="AA12" s="90">
        <v>27470387</v>
      </c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</row>
    <row r="13" spans="1:42" x14ac:dyDescent="0.3">
      <c r="A13" s="118"/>
      <c r="B13" s="31" t="s">
        <v>2</v>
      </c>
      <c r="C13" s="32">
        <v>0</v>
      </c>
      <c r="D13" s="32">
        <v>0</v>
      </c>
      <c r="E13" s="32">
        <v>9.3829536932194166</v>
      </c>
      <c r="F13" s="32">
        <v>514.44053938796822</v>
      </c>
      <c r="G13" s="8">
        <v>4067</v>
      </c>
      <c r="H13" s="8">
        <v>13948</v>
      </c>
      <c r="I13" s="8">
        <v>26500</v>
      </c>
      <c r="J13" s="8">
        <v>46389</v>
      </c>
      <c r="K13" s="8">
        <v>88581</v>
      </c>
      <c r="L13" s="8">
        <v>145457</v>
      </c>
      <c r="M13" s="8">
        <v>190862</v>
      </c>
      <c r="N13" s="8">
        <v>279691</v>
      </c>
      <c r="O13" s="8">
        <v>534478</v>
      </c>
      <c r="P13" s="8">
        <v>723125</v>
      </c>
      <c r="Q13" s="8">
        <v>982570</v>
      </c>
      <c r="R13" s="8">
        <v>1004912</v>
      </c>
      <c r="S13" s="8">
        <v>1058658</v>
      </c>
      <c r="T13" s="8">
        <v>969282</v>
      </c>
      <c r="U13" s="8">
        <v>1253734</v>
      </c>
      <c r="V13" s="8">
        <v>1286768</v>
      </c>
      <c r="W13" s="8">
        <v>1565075</v>
      </c>
      <c r="X13" s="8">
        <v>1728827</v>
      </c>
      <c r="Y13" s="8">
        <v>1662801</v>
      </c>
      <c r="Z13" s="8">
        <v>1698164</v>
      </c>
      <c r="AA13" s="90">
        <v>1666424</v>
      </c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</row>
    <row r="14" spans="1:42" x14ac:dyDescent="0.3">
      <c r="A14" s="118"/>
      <c r="B14" s="31" t="s">
        <v>6</v>
      </c>
      <c r="C14" s="32">
        <v>0</v>
      </c>
      <c r="D14" s="32">
        <v>0</v>
      </c>
      <c r="E14" s="32">
        <v>0</v>
      </c>
      <c r="F14" s="32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705829</v>
      </c>
      <c r="O14" s="8">
        <v>1448133</v>
      </c>
      <c r="P14" s="8">
        <v>2661414</v>
      </c>
      <c r="Q14" s="8">
        <v>7883544</v>
      </c>
      <c r="R14" s="8">
        <v>15385711</v>
      </c>
      <c r="S14" s="8">
        <v>24229811</v>
      </c>
      <c r="T14" s="8">
        <v>33792798</v>
      </c>
      <c r="U14" s="8">
        <v>43278615</v>
      </c>
      <c r="V14" s="8">
        <v>54631852</v>
      </c>
      <c r="W14" s="8">
        <v>68603264</v>
      </c>
      <c r="X14" s="8">
        <v>81458450</v>
      </c>
      <c r="Y14" s="8">
        <v>90522230</v>
      </c>
      <c r="Z14" s="8">
        <v>97757480</v>
      </c>
      <c r="AA14" s="90">
        <v>106073778</v>
      </c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</row>
    <row r="15" spans="1:42" x14ac:dyDescent="0.3">
      <c r="A15" s="118"/>
      <c r="B15" s="31" t="s">
        <v>3</v>
      </c>
      <c r="C15" s="32">
        <v>0</v>
      </c>
      <c r="D15" s="32">
        <v>0</v>
      </c>
      <c r="E15" s="32">
        <v>0</v>
      </c>
      <c r="F15" s="32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26000</v>
      </c>
      <c r="N15" s="8">
        <v>175264</v>
      </c>
      <c r="O15" s="8">
        <v>382094</v>
      </c>
      <c r="P15" s="8">
        <v>779703</v>
      </c>
      <c r="Q15" s="8">
        <v>6184042</v>
      </c>
      <c r="R15" s="8">
        <v>18379022</v>
      </c>
      <c r="S15" s="8">
        <v>36129420</v>
      </c>
      <c r="T15" s="8">
        <v>61531085</v>
      </c>
      <c r="U15" s="8">
        <v>98468510</v>
      </c>
      <c r="V15" s="8">
        <v>139725113</v>
      </c>
      <c r="W15" s="8">
        <v>184408011</v>
      </c>
      <c r="X15" s="8">
        <v>231336827</v>
      </c>
      <c r="Y15" s="8">
        <v>266222311</v>
      </c>
      <c r="Z15" s="8">
        <v>298362745</v>
      </c>
      <c r="AA15" s="90">
        <v>332228547</v>
      </c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</row>
    <row r="16" spans="1:42" x14ac:dyDescent="0.3">
      <c r="A16" s="118"/>
      <c r="B16" s="31" t="s">
        <v>4</v>
      </c>
      <c r="C16" s="32">
        <v>0</v>
      </c>
      <c r="D16" s="32">
        <v>0</v>
      </c>
      <c r="E16" s="32">
        <v>0</v>
      </c>
      <c r="F16" s="32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131000</v>
      </c>
      <c r="S16" s="8">
        <v>802189</v>
      </c>
      <c r="T16" s="8">
        <v>2109900</v>
      </c>
      <c r="U16" s="8">
        <v>4882971</v>
      </c>
      <c r="V16" s="8">
        <v>9308877</v>
      </c>
      <c r="W16" s="8">
        <v>17858357</v>
      </c>
      <c r="X16" s="8">
        <v>25384522</v>
      </c>
      <c r="Y16" s="8">
        <v>33947552</v>
      </c>
      <c r="Z16" s="8">
        <v>44480825</v>
      </c>
      <c r="AA16" s="90">
        <v>55335252</v>
      </c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1:42" x14ac:dyDescent="0.3">
      <c r="A17" s="117"/>
      <c r="B17" s="38" t="s">
        <v>5</v>
      </c>
      <c r="C17" s="39">
        <v>8976.2741520377549</v>
      </c>
      <c r="D17" s="39">
        <v>6733.9081286250621</v>
      </c>
      <c r="E17" s="39">
        <v>22306.070676070522</v>
      </c>
      <c r="F17" s="39">
        <v>43167.176255856903</v>
      </c>
      <c r="G17" s="80">
        <v>214688</v>
      </c>
      <c r="H17" s="80">
        <v>330808</v>
      </c>
      <c r="I17" s="80">
        <v>425441</v>
      </c>
      <c r="J17" s="80">
        <v>462543</v>
      </c>
      <c r="K17" s="80">
        <v>1127022</v>
      </c>
      <c r="L17" s="80">
        <v>2280711</v>
      </c>
      <c r="M17" s="80">
        <v>4203854</v>
      </c>
      <c r="N17" s="80">
        <v>5275283</v>
      </c>
      <c r="O17" s="80">
        <v>7682309</v>
      </c>
      <c r="P17" s="80">
        <v>9639256</v>
      </c>
      <c r="Q17" s="80">
        <v>10301345</v>
      </c>
      <c r="R17" s="80">
        <v>10433450</v>
      </c>
      <c r="S17" s="80">
        <v>13538716</v>
      </c>
      <c r="T17" s="80">
        <v>25837987</v>
      </c>
      <c r="U17" s="80">
        <v>36552887</v>
      </c>
      <c r="V17" s="80">
        <v>42757673</v>
      </c>
      <c r="W17" s="80">
        <v>45582010</v>
      </c>
      <c r="X17" s="80">
        <v>77950064</v>
      </c>
      <c r="Y17" s="80">
        <v>84594519</v>
      </c>
      <c r="Z17" s="80">
        <v>97651253</v>
      </c>
      <c r="AA17" s="81">
        <v>147094088</v>
      </c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1:42" x14ac:dyDescent="0.3">
      <c r="A18" s="116" t="s">
        <v>21</v>
      </c>
      <c r="B18" s="44" t="s">
        <v>7</v>
      </c>
      <c r="C18" s="44">
        <v>1472155.811111111</v>
      </c>
      <c r="D18" s="44">
        <v>2573508.7666666666</v>
      </c>
      <c r="E18" s="44">
        <v>4353694.555555556</v>
      </c>
      <c r="F18" s="44">
        <v>7385111.944444444</v>
      </c>
      <c r="G18" s="96">
        <v>11211543</v>
      </c>
      <c r="H18" s="96">
        <v>16286524</v>
      </c>
      <c r="I18" s="96">
        <v>23064745</v>
      </c>
      <c r="J18" s="96">
        <v>32792136</v>
      </c>
      <c r="K18" s="96">
        <v>49953365</v>
      </c>
      <c r="L18" s="96">
        <v>73784176</v>
      </c>
      <c r="M18" s="96">
        <v>94569386</v>
      </c>
      <c r="N18" s="96">
        <v>101623352</v>
      </c>
      <c r="O18" s="96">
        <v>99662183</v>
      </c>
      <c r="P18" s="96">
        <v>95555835</v>
      </c>
      <c r="Q18" s="96">
        <v>90392064</v>
      </c>
      <c r="R18" s="96">
        <v>74333169</v>
      </c>
      <c r="S18" s="96">
        <v>26000000</v>
      </c>
      <c r="T18" s="96">
        <v>15700000</v>
      </c>
      <c r="U18" s="96">
        <v>10700000</v>
      </c>
      <c r="V18" s="96">
        <v>7600000</v>
      </c>
      <c r="W18" s="96">
        <v>5169874</v>
      </c>
      <c r="X18" s="96">
        <v>2739747</v>
      </c>
      <c r="Y18" s="96">
        <v>309621</v>
      </c>
      <c r="Z18" s="96">
        <v>9593</v>
      </c>
      <c r="AA18" s="97">
        <v>0</v>
      </c>
    </row>
    <row r="19" spans="1:42" x14ac:dyDescent="0.3">
      <c r="A19" s="118"/>
      <c r="B19" s="45" t="s">
        <v>8</v>
      </c>
      <c r="C19" s="45">
        <v>0</v>
      </c>
      <c r="D19" s="45">
        <v>0</v>
      </c>
      <c r="E19" s="45">
        <v>0</v>
      </c>
      <c r="F19" s="45">
        <v>0</v>
      </c>
      <c r="G19" s="8">
        <v>0</v>
      </c>
      <c r="H19" s="8">
        <v>0</v>
      </c>
      <c r="I19" s="8">
        <v>200000</v>
      </c>
      <c r="J19" s="8">
        <v>1400000</v>
      </c>
      <c r="K19" s="8">
        <v>5000000</v>
      </c>
      <c r="L19" s="8">
        <v>13020000</v>
      </c>
      <c r="M19" s="8">
        <v>32750000</v>
      </c>
      <c r="N19" s="8">
        <v>71120000</v>
      </c>
      <c r="O19" s="8">
        <v>138500000</v>
      </c>
      <c r="P19" s="8">
        <v>258400000</v>
      </c>
      <c r="Q19" s="8">
        <v>441325457</v>
      </c>
      <c r="R19" s="8">
        <v>394568050</v>
      </c>
      <c r="S19" s="8">
        <v>280158895</v>
      </c>
      <c r="T19" s="8">
        <v>95062276</v>
      </c>
      <c r="U19" s="8">
        <v>96318504</v>
      </c>
      <c r="V19" s="8">
        <v>116745480</v>
      </c>
      <c r="W19" s="8">
        <v>151932183</v>
      </c>
      <c r="X19" s="8">
        <v>193592880</v>
      </c>
      <c r="Y19" s="8">
        <v>146785020</v>
      </c>
      <c r="Z19" s="8">
        <v>172801399</v>
      </c>
      <c r="AA19" s="90">
        <v>203719764</v>
      </c>
    </row>
    <row r="20" spans="1:42" x14ac:dyDescent="0.3">
      <c r="A20" s="118"/>
      <c r="B20" s="45" t="s">
        <v>9</v>
      </c>
      <c r="C20" s="45">
        <v>0</v>
      </c>
      <c r="D20" s="45">
        <v>0</v>
      </c>
      <c r="E20" s="45">
        <v>0</v>
      </c>
      <c r="F20" s="45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1000000</v>
      </c>
      <c r="N20" s="8">
        <v>7800000</v>
      </c>
      <c r="O20" s="8">
        <v>23000000</v>
      </c>
      <c r="P20" s="8">
        <v>50100000</v>
      </c>
      <c r="Q20" s="8">
        <v>80440000</v>
      </c>
      <c r="R20" s="8">
        <v>107701000</v>
      </c>
      <c r="S20" s="8">
        <v>113579000</v>
      </c>
      <c r="T20" s="8">
        <v>103190000</v>
      </c>
      <c r="U20" s="8">
        <v>93400000</v>
      </c>
      <c r="V20" s="8">
        <v>76800000</v>
      </c>
      <c r="W20" s="8">
        <v>48453000</v>
      </c>
      <c r="X20" s="8">
        <v>12441660</v>
      </c>
      <c r="Y20" s="8">
        <v>7400000</v>
      </c>
      <c r="Z20" s="8">
        <v>4350000</v>
      </c>
      <c r="AA20" s="90">
        <v>2055000</v>
      </c>
    </row>
    <row r="21" spans="1:42" x14ac:dyDescent="0.3">
      <c r="A21" s="118"/>
      <c r="B21" s="45" t="s">
        <v>10</v>
      </c>
      <c r="C21" s="45">
        <v>0</v>
      </c>
      <c r="D21" s="45">
        <v>0</v>
      </c>
      <c r="E21" s="45">
        <v>0</v>
      </c>
      <c r="F21" s="45">
        <v>0</v>
      </c>
      <c r="G21" s="8">
        <v>0</v>
      </c>
      <c r="H21" s="8">
        <v>0</v>
      </c>
      <c r="I21" s="8">
        <v>0</v>
      </c>
      <c r="J21" s="8">
        <v>0</v>
      </c>
      <c r="K21" s="8">
        <v>500000</v>
      </c>
      <c r="L21" s="8">
        <v>3300000</v>
      </c>
      <c r="M21" s="8">
        <v>13900000</v>
      </c>
      <c r="N21" s="8">
        <v>26800000</v>
      </c>
      <c r="O21" s="8">
        <v>38100000</v>
      </c>
      <c r="P21" s="8">
        <v>44800000</v>
      </c>
      <c r="Q21" s="8">
        <v>50800000</v>
      </c>
      <c r="R21" s="8">
        <v>56800000</v>
      </c>
      <c r="S21" s="8">
        <v>57500000</v>
      </c>
      <c r="T21" s="8">
        <v>58100000</v>
      </c>
      <c r="U21" s="8">
        <v>54200000</v>
      </c>
      <c r="V21" s="8">
        <v>46300000</v>
      </c>
      <c r="W21" s="8">
        <v>32065081</v>
      </c>
      <c r="X21" s="8">
        <v>16949211</v>
      </c>
      <c r="Y21" s="8">
        <v>6669884</v>
      </c>
      <c r="Z21" s="8">
        <v>2740320</v>
      </c>
      <c r="AA21" s="90">
        <v>1125860</v>
      </c>
    </row>
    <row r="22" spans="1:42" x14ac:dyDescent="0.3">
      <c r="A22" s="118"/>
      <c r="B22" s="45" t="s">
        <v>11</v>
      </c>
      <c r="C22" s="45">
        <v>0</v>
      </c>
      <c r="D22" s="45">
        <v>0</v>
      </c>
      <c r="E22" s="45">
        <v>0</v>
      </c>
      <c r="F22" s="45">
        <v>0</v>
      </c>
      <c r="G22" s="8">
        <v>0</v>
      </c>
      <c r="H22" s="8">
        <v>0</v>
      </c>
      <c r="I22" s="8">
        <v>0</v>
      </c>
      <c r="J22" s="8">
        <v>0</v>
      </c>
      <c r="K22" s="8">
        <v>100000</v>
      </c>
      <c r="L22" s="8">
        <v>700000</v>
      </c>
      <c r="M22" s="8">
        <v>2600000</v>
      </c>
      <c r="N22" s="8">
        <v>6300000</v>
      </c>
      <c r="O22" s="8">
        <v>15900000</v>
      </c>
      <c r="P22" s="8">
        <v>38000000</v>
      </c>
      <c r="Q22" s="8">
        <v>67600000</v>
      </c>
      <c r="R22" s="8">
        <v>94100000</v>
      </c>
      <c r="S22" s="8">
        <v>101100000</v>
      </c>
      <c r="T22" s="8">
        <v>100100000</v>
      </c>
      <c r="U22" s="8">
        <v>90000000</v>
      </c>
      <c r="V22" s="8">
        <v>48500000</v>
      </c>
      <c r="W22" s="8">
        <v>20385864</v>
      </c>
      <c r="X22" s="8">
        <v>6779685</v>
      </c>
      <c r="Y22" s="8">
        <v>2198457</v>
      </c>
      <c r="Z22" s="8">
        <v>1480766</v>
      </c>
      <c r="AA22" s="90">
        <v>997367</v>
      </c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42" x14ac:dyDescent="0.3">
      <c r="A23" s="118"/>
      <c r="B23" s="45" t="s">
        <v>12</v>
      </c>
      <c r="C23" s="45">
        <v>0</v>
      </c>
      <c r="D23" s="45">
        <v>0</v>
      </c>
      <c r="E23" s="45">
        <v>0</v>
      </c>
      <c r="F23" s="45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300000</v>
      </c>
      <c r="N23" s="8">
        <v>1400000</v>
      </c>
      <c r="O23" s="8">
        <v>3100000</v>
      </c>
      <c r="P23" s="8">
        <v>5100000</v>
      </c>
      <c r="Q23" s="8">
        <v>8200000</v>
      </c>
      <c r="R23" s="8">
        <v>11100000</v>
      </c>
      <c r="S23" s="8">
        <v>11500000</v>
      </c>
      <c r="T23" s="8">
        <v>13400000</v>
      </c>
      <c r="U23" s="8">
        <v>16800000</v>
      </c>
      <c r="V23" s="8">
        <v>20927132</v>
      </c>
      <c r="W23" s="8">
        <v>25419760</v>
      </c>
      <c r="X23" s="8">
        <v>30257469</v>
      </c>
      <c r="Y23" s="8">
        <v>28065549</v>
      </c>
      <c r="Z23" s="8">
        <v>22172858</v>
      </c>
      <c r="AA23" s="90">
        <v>17517407</v>
      </c>
    </row>
    <row r="24" spans="1:42" x14ac:dyDescent="0.3">
      <c r="A24" s="118"/>
      <c r="B24" s="45" t="s">
        <v>13</v>
      </c>
      <c r="C24" s="45">
        <v>0</v>
      </c>
      <c r="D24" s="45">
        <v>0</v>
      </c>
      <c r="E24" s="45">
        <v>0</v>
      </c>
      <c r="F24" s="45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219770477</v>
      </c>
      <c r="S24" s="8">
        <v>470939798</v>
      </c>
      <c r="T24" s="8">
        <v>840091977</v>
      </c>
      <c r="U24" s="8">
        <v>978679742</v>
      </c>
      <c r="V24" s="8">
        <v>1166740818</v>
      </c>
      <c r="W24" s="8">
        <v>1297673651</v>
      </c>
      <c r="X24" s="8">
        <v>1479152423</v>
      </c>
      <c r="Y24" s="8">
        <v>1140873132</v>
      </c>
      <c r="Z24" s="8">
        <v>641193543</v>
      </c>
      <c r="AA24" s="90">
        <v>26573</v>
      </c>
    </row>
    <row r="25" spans="1:42" x14ac:dyDescent="0.3">
      <c r="A25" s="118"/>
      <c r="B25" s="45" t="s">
        <v>14</v>
      </c>
      <c r="C25" s="45">
        <v>0</v>
      </c>
      <c r="D25" s="45">
        <v>0</v>
      </c>
      <c r="E25" s="45">
        <v>0</v>
      </c>
      <c r="F25" s="45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9535083</v>
      </c>
      <c r="U25" s="8">
        <v>145227027</v>
      </c>
      <c r="V25" s="8">
        <v>333820207</v>
      </c>
      <c r="W25" s="8">
        <v>603043512</v>
      </c>
      <c r="X25" s="8">
        <v>834941970</v>
      </c>
      <c r="Y25" s="8">
        <v>1742299120</v>
      </c>
      <c r="Z25" s="8">
        <v>2719883442</v>
      </c>
      <c r="AA25" s="90">
        <v>3751284257</v>
      </c>
    </row>
    <row r="26" spans="1:42" x14ac:dyDescent="0.3">
      <c r="A26" s="118"/>
      <c r="B26" s="45" t="s">
        <v>15</v>
      </c>
      <c r="C26" s="45">
        <v>0</v>
      </c>
      <c r="D26" s="45">
        <v>0</v>
      </c>
      <c r="E26" s="45">
        <v>0</v>
      </c>
      <c r="F26" s="45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3650000</v>
      </c>
      <c r="S26" s="8">
        <v>32947000</v>
      </c>
      <c r="T26" s="8">
        <v>81028000</v>
      </c>
      <c r="U26" s="8">
        <v>134712000</v>
      </c>
      <c r="V26" s="8">
        <v>197308169</v>
      </c>
      <c r="W26" s="8">
        <v>266011710</v>
      </c>
      <c r="X26" s="8">
        <v>295859120</v>
      </c>
      <c r="Y26" s="8">
        <v>342530000</v>
      </c>
      <c r="Z26" s="8">
        <v>388149000</v>
      </c>
      <c r="AA26" s="90">
        <v>412347000</v>
      </c>
    </row>
    <row r="27" spans="1:42" x14ac:dyDescent="0.3">
      <c r="A27" s="118"/>
      <c r="B27" s="45" t="s">
        <v>16</v>
      </c>
      <c r="C27" s="45">
        <v>0</v>
      </c>
      <c r="D27" s="45">
        <v>0</v>
      </c>
      <c r="E27" s="45">
        <v>0</v>
      </c>
      <c r="F27" s="45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27200</v>
      </c>
      <c r="S27" s="8">
        <v>153200</v>
      </c>
      <c r="T27" s="8">
        <v>2700000</v>
      </c>
      <c r="U27" s="8">
        <v>17228000</v>
      </c>
      <c r="V27" s="8">
        <v>50033000</v>
      </c>
      <c r="W27" s="8">
        <v>96885300</v>
      </c>
      <c r="X27" s="8">
        <v>189831168</v>
      </c>
      <c r="Y27" s="8">
        <v>248066271</v>
      </c>
      <c r="Z27" s="8">
        <v>345318107</v>
      </c>
      <c r="AA27" s="90">
        <v>529705485</v>
      </c>
    </row>
    <row r="28" spans="1:42" x14ac:dyDescent="0.3">
      <c r="A28" s="117"/>
      <c r="B28" s="46" t="s">
        <v>17</v>
      </c>
      <c r="C28" s="46">
        <v>0</v>
      </c>
      <c r="D28" s="46">
        <v>0</v>
      </c>
      <c r="E28" s="46">
        <v>0</v>
      </c>
      <c r="F28" s="46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174000</v>
      </c>
      <c r="T28" s="80">
        <v>4382000</v>
      </c>
      <c r="U28" s="80">
        <v>12088000</v>
      </c>
      <c r="V28" s="80">
        <v>24245957</v>
      </c>
      <c r="W28" s="80">
        <v>53925088</v>
      </c>
      <c r="X28" s="80">
        <v>79751420</v>
      </c>
      <c r="Y28" s="80">
        <v>112370000</v>
      </c>
      <c r="Z28" s="80">
        <v>136036000</v>
      </c>
      <c r="AA28" s="81">
        <v>162588000</v>
      </c>
    </row>
    <row r="29" spans="1:42" x14ac:dyDescent="0.3">
      <c r="B29" s="10" t="s">
        <v>22</v>
      </c>
      <c r="C29" s="4">
        <v>423913685.13387102</v>
      </c>
      <c r="D29" s="4">
        <v>445851309.30552</v>
      </c>
      <c r="E29" s="4">
        <v>471348442.68836319</v>
      </c>
      <c r="F29" s="4">
        <v>499437414.82027572</v>
      </c>
      <c r="G29" s="4">
        <v>531387159.62441748</v>
      </c>
      <c r="H29" s="4">
        <v>562401972.84536815</v>
      </c>
      <c r="I29" s="4">
        <v>597600340.79820001</v>
      </c>
      <c r="J29" s="4">
        <v>640932069.43302059</v>
      </c>
      <c r="K29" s="4">
        <v>703216433.01687896</v>
      </c>
      <c r="L29" s="4">
        <v>786695970.75917494</v>
      </c>
      <c r="M29" s="4">
        <v>895397103.21953368</v>
      </c>
      <c r="N29" s="4">
        <v>1025426621.0190958</v>
      </c>
      <c r="O29" s="4">
        <v>1183715890.5253186</v>
      </c>
      <c r="P29" s="4">
        <v>1434722110.394444</v>
      </c>
      <c r="Q29" s="4">
        <v>1772103595.9547658</v>
      </c>
      <c r="R29" s="4">
        <v>2079503974.8675601</v>
      </c>
      <c r="S29" s="4">
        <v>2292944499.0020843</v>
      </c>
      <c r="T29" s="4">
        <v>2621853295.3010902</v>
      </c>
      <c r="U29" s="4">
        <v>3075344614.1039629</v>
      </c>
      <c r="V29" s="4">
        <v>3617418714.3233857</v>
      </c>
      <c r="W29" s="4">
        <v>4205085534.5597034</v>
      </c>
      <c r="X29" s="4">
        <v>4837501632.9864378</v>
      </c>
      <c r="Y29" s="4">
        <v>5528066390.9615564</v>
      </c>
      <c r="Z29" s="4">
        <v>6218234783.4969549</v>
      </c>
      <c r="AA29" s="4">
        <v>6939620568.9013796</v>
      </c>
    </row>
    <row r="30" spans="1:42" x14ac:dyDescent="0.3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42" x14ac:dyDescent="0.3">
      <c r="B31" s="104" t="s">
        <v>57</v>
      </c>
      <c r="C31" s="3">
        <v>60369745</v>
      </c>
      <c r="D31" s="3">
        <v>84204129</v>
      </c>
      <c r="E31" s="3">
        <v>114619208</v>
      </c>
      <c r="F31" s="3">
        <v>150391093</v>
      </c>
      <c r="G31" s="3">
        <v>188765053</v>
      </c>
      <c r="H31" s="3">
        <v>229471414</v>
      </c>
      <c r="I31" s="3">
        <v>281287215</v>
      </c>
      <c r="J31" s="3">
        <v>343584676</v>
      </c>
      <c r="K31" s="3">
        <v>424100583</v>
      </c>
      <c r="L31" s="3">
        <v>498880822</v>
      </c>
      <c r="M31" s="3">
        <v>583690583</v>
      </c>
      <c r="N31" s="3">
        <v>669818511</v>
      </c>
      <c r="O31" s="3">
        <v>734719284</v>
      </c>
      <c r="P31" s="3">
        <v>816076114</v>
      </c>
      <c r="Q31" s="3">
        <v>905328203</v>
      </c>
      <c r="R31" s="3">
        <v>976010667</v>
      </c>
      <c r="S31" s="3">
        <v>1035132387</v>
      </c>
      <c r="T31" s="3">
        <v>1094214897</v>
      </c>
      <c r="U31" s="3">
        <v>1165345624</v>
      </c>
      <c r="V31" s="3">
        <v>1206172531</v>
      </c>
      <c r="W31" s="3">
        <v>1213980693</v>
      </c>
      <c r="X31" s="3">
        <v>1208866716</v>
      </c>
      <c r="Y31" s="3">
        <v>1217846608</v>
      </c>
      <c r="Z31" s="3">
        <v>1202002809</v>
      </c>
      <c r="AA31" s="3">
        <v>1188385380</v>
      </c>
    </row>
    <row r="32" spans="1:42" x14ac:dyDescent="0.3">
      <c r="C32" s="10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2:34" x14ac:dyDescent="0.3">
      <c r="B33" s="98" t="s">
        <v>27</v>
      </c>
      <c r="C33" s="99">
        <f t="shared" ref="C33:AA33" si="0">C9+C31+SUM(C18:C28)</f>
        <v>423904708.90430844</v>
      </c>
      <c r="D33" s="99">
        <f t="shared" si="0"/>
        <v>445844575.8777864</v>
      </c>
      <c r="E33" s="99">
        <f t="shared" si="0"/>
        <v>471323851.31793541</v>
      </c>
      <c r="F33" s="99">
        <f t="shared" si="0"/>
        <v>499376661.40544486</v>
      </c>
      <c r="G33" s="99">
        <f t="shared" si="0"/>
        <v>531107672</v>
      </c>
      <c r="H33" s="99">
        <f t="shared" si="0"/>
        <v>561817496</v>
      </c>
      <c r="I33" s="99">
        <f t="shared" si="0"/>
        <v>596681084</v>
      </c>
      <c r="J33" s="99">
        <f t="shared" si="0"/>
        <v>639482314</v>
      </c>
      <c r="K33" s="99">
        <f t="shared" si="0"/>
        <v>700481330</v>
      </c>
      <c r="L33" s="99">
        <f t="shared" si="0"/>
        <v>781727607</v>
      </c>
      <c r="M33" s="99">
        <f t="shared" si="0"/>
        <v>886021533</v>
      </c>
      <c r="N33" s="99">
        <f t="shared" si="0"/>
        <v>1010124358</v>
      </c>
      <c r="O33" s="99">
        <f t="shared" si="0"/>
        <v>1159757902</v>
      </c>
      <c r="P33" s="99">
        <f t="shared" si="0"/>
        <v>1399414564</v>
      </c>
      <c r="Q33" s="99">
        <f t="shared" si="0"/>
        <v>1716809362</v>
      </c>
      <c r="R33" s="99">
        <f t="shared" si="0"/>
        <v>1999647279</v>
      </c>
      <c r="S33" s="99">
        <f t="shared" si="0"/>
        <v>2180503758</v>
      </c>
      <c r="T33" s="99">
        <f t="shared" si="0"/>
        <v>2462297600</v>
      </c>
      <c r="U33" s="99">
        <f t="shared" si="0"/>
        <v>2856229640</v>
      </c>
      <c r="V33" s="99">
        <f t="shared" si="0"/>
        <v>3335696844</v>
      </c>
      <c r="W33" s="99">
        <f t="shared" si="0"/>
        <v>3853583836</v>
      </c>
      <c r="X33" s="99">
        <f t="shared" si="0"/>
        <v>4386921472</v>
      </c>
      <c r="Y33" s="99">
        <f t="shared" si="0"/>
        <v>5019684136</v>
      </c>
      <c r="Z33" s="99">
        <f t="shared" si="0"/>
        <v>5648247507</v>
      </c>
      <c r="AA33" s="100">
        <f t="shared" si="0"/>
        <v>6269752093</v>
      </c>
    </row>
    <row r="34" spans="2:34" x14ac:dyDescent="0.3">
      <c r="B34" s="101" t="s">
        <v>26</v>
      </c>
      <c r="C34" s="102">
        <f t="shared" ref="C34:AA34" si="1">SUM(C11:C17,C19:C28)</f>
        <v>16000</v>
      </c>
      <c r="D34" s="102">
        <f t="shared" si="1"/>
        <v>30000</v>
      </c>
      <c r="E34" s="102">
        <f t="shared" si="1"/>
        <v>108996.82769227089</v>
      </c>
      <c r="F34" s="102">
        <f t="shared" si="1"/>
        <v>246498.49093371601</v>
      </c>
      <c r="G34" s="102">
        <f t="shared" si="1"/>
        <v>1145418</v>
      </c>
      <c r="H34" s="102">
        <f t="shared" si="1"/>
        <v>1988498</v>
      </c>
      <c r="I34" s="102">
        <f t="shared" si="1"/>
        <v>3369189</v>
      </c>
      <c r="J34" s="102">
        <f t="shared" si="1"/>
        <v>6118949</v>
      </c>
      <c r="K34" s="102">
        <f t="shared" si="1"/>
        <v>15107140</v>
      </c>
      <c r="L34" s="102">
        <f t="shared" si="1"/>
        <v>35053971</v>
      </c>
      <c r="M34" s="102">
        <f t="shared" si="1"/>
        <v>84701490</v>
      </c>
      <c r="N34" s="102">
        <f t="shared" si="1"/>
        <v>169102362</v>
      </c>
      <c r="O34" s="102">
        <f t="shared" si="1"/>
        <v>305920901</v>
      </c>
      <c r="P34" s="102">
        <f t="shared" si="1"/>
        <v>531107320</v>
      </c>
      <c r="Q34" s="102">
        <f t="shared" si="1"/>
        <v>850769420</v>
      </c>
      <c r="R34" s="102">
        <f t="shared" si="1"/>
        <v>1165645740</v>
      </c>
      <c r="S34" s="102">
        <f t="shared" si="1"/>
        <v>1398429838</v>
      </c>
      <c r="T34" s="102">
        <f t="shared" si="1"/>
        <v>1691673162</v>
      </c>
      <c r="U34" s="102">
        <f t="shared" si="1"/>
        <v>2053843990</v>
      </c>
      <c r="V34" s="102">
        <f t="shared" si="1"/>
        <v>2517458653</v>
      </c>
      <c r="W34" s="102">
        <f t="shared" si="1"/>
        <v>3072949935</v>
      </c>
      <c r="X34" s="102">
        <f t="shared" si="1"/>
        <v>3690444152</v>
      </c>
      <c r="Y34" s="102">
        <f t="shared" si="1"/>
        <v>4361056173</v>
      </c>
      <c r="Z34" s="102">
        <f t="shared" si="1"/>
        <v>5055369516</v>
      </c>
      <c r="AA34" s="103">
        <f t="shared" si="1"/>
        <v>5789093846</v>
      </c>
    </row>
    <row r="39" spans="2:34" x14ac:dyDescent="0.3">
      <c r="C39" s="108">
        <v>1986</v>
      </c>
      <c r="D39" s="108">
        <v>1987</v>
      </c>
      <c r="E39" s="108">
        <v>1988</v>
      </c>
      <c r="F39" s="108">
        <v>1989</v>
      </c>
      <c r="G39" s="108">
        <v>1990</v>
      </c>
      <c r="H39" s="108">
        <v>1991</v>
      </c>
      <c r="I39" s="108">
        <v>1992</v>
      </c>
      <c r="J39" s="108">
        <v>1993</v>
      </c>
      <c r="K39" s="108">
        <v>1994</v>
      </c>
      <c r="L39" s="108">
        <v>1995</v>
      </c>
      <c r="M39" s="108">
        <v>1996</v>
      </c>
      <c r="N39" s="108">
        <v>1997</v>
      </c>
      <c r="O39" s="108">
        <v>1998</v>
      </c>
      <c r="P39" s="108">
        <v>1999</v>
      </c>
      <c r="Q39" s="108">
        <v>2000</v>
      </c>
      <c r="R39" s="108">
        <v>2001</v>
      </c>
      <c r="S39" s="108">
        <v>2002</v>
      </c>
      <c r="T39" s="108">
        <v>2003</v>
      </c>
      <c r="U39" s="108">
        <v>2004</v>
      </c>
      <c r="V39" s="108">
        <v>2005</v>
      </c>
      <c r="W39" s="108">
        <v>2006</v>
      </c>
      <c r="X39" s="108">
        <v>2007</v>
      </c>
      <c r="Y39" s="108">
        <v>2008</v>
      </c>
      <c r="Z39" s="108">
        <v>2009</v>
      </c>
      <c r="AA39" s="108">
        <v>2010</v>
      </c>
    </row>
    <row r="40" spans="2:34" x14ac:dyDescent="0.3">
      <c r="B40" s="109" t="s">
        <v>30</v>
      </c>
      <c r="C40" s="96">
        <f t="shared" ref="C40:AA40" si="2">C9+C10</f>
        <v>422425529.32275993</v>
      </c>
      <c r="D40" s="96">
        <f t="shared" si="2"/>
        <v>443247800.53885335</v>
      </c>
      <c r="E40" s="96">
        <f t="shared" si="2"/>
        <v>466885751.30511534</v>
      </c>
      <c r="F40" s="96">
        <f t="shared" si="2"/>
        <v>491805804.38489759</v>
      </c>
      <c r="G40" s="96">
        <f t="shared" si="2"/>
        <v>519030199</v>
      </c>
      <c r="H40" s="96">
        <f t="shared" si="2"/>
        <v>544126950</v>
      </c>
      <c r="I40" s="96">
        <f t="shared" si="2"/>
        <v>571166406</v>
      </c>
      <c r="J40" s="96">
        <f t="shared" si="2"/>
        <v>602020985</v>
      </c>
      <c r="K40" s="96">
        <f t="shared" si="2"/>
        <v>638155927</v>
      </c>
      <c r="L40" s="96">
        <f t="shared" si="2"/>
        <v>677857824</v>
      </c>
      <c r="M40" s="96">
        <f t="shared" si="2"/>
        <v>716126226</v>
      </c>
      <c r="N40" s="96">
        <f t="shared" si="2"/>
        <v>754700907</v>
      </c>
      <c r="O40" s="96">
        <f t="shared" si="2"/>
        <v>778132806</v>
      </c>
      <c r="P40" s="96">
        <f t="shared" si="2"/>
        <v>808058955</v>
      </c>
      <c r="Q40" s="96">
        <f t="shared" si="2"/>
        <v>830942114</v>
      </c>
      <c r="R40" s="96">
        <f t="shared" si="2"/>
        <v>839525064</v>
      </c>
      <c r="S40" s="96">
        <f t="shared" si="2"/>
        <v>868514662</v>
      </c>
      <c r="T40" s="96">
        <f t="shared" si="2"/>
        <v>914480134</v>
      </c>
      <c r="U40" s="96">
        <f t="shared" si="2"/>
        <v>1010800626</v>
      </c>
      <c r="V40" s="96">
        <f t="shared" si="2"/>
        <v>1092360063</v>
      </c>
      <c r="W40" s="96">
        <f t="shared" si="2"/>
        <v>1126965726</v>
      </c>
      <c r="X40" s="96">
        <f t="shared" si="2"/>
        <v>1144317733</v>
      </c>
      <c r="Y40" s="96">
        <f t="shared" si="2"/>
        <v>1166700599</v>
      </c>
      <c r="Z40" s="96">
        <f t="shared" si="2"/>
        <v>1162855675</v>
      </c>
      <c r="AA40" s="97">
        <f t="shared" si="2"/>
        <v>1150526723</v>
      </c>
      <c r="AD40" s="9"/>
      <c r="AH40" s="15"/>
    </row>
    <row r="41" spans="2:34" x14ac:dyDescent="0.3">
      <c r="B41" s="89" t="str">
        <f t="shared" ref="B41:AA41" si="3">B14</f>
        <v>Cable Modem</v>
      </c>
      <c r="C41" s="8">
        <f t="shared" si="3"/>
        <v>0</v>
      </c>
      <c r="D41" s="8">
        <f t="shared" si="3"/>
        <v>0</v>
      </c>
      <c r="E41" s="8">
        <f t="shared" si="3"/>
        <v>0</v>
      </c>
      <c r="F41" s="8">
        <f t="shared" si="3"/>
        <v>0</v>
      </c>
      <c r="G41" s="8">
        <f t="shared" si="3"/>
        <v>0</v>
      </c>
      <c r="H41" s="8">
        <f t="shared" si="3"/>
        <v>0</v>
      </c>
      <c r="I41" s="8">
        <f t="shared" si="3"/>
        <v>0</v>
      </c>
      <c r="J41" s="8">
        <f t="shared" si="3"/>
        <v>0</v>
      </c>
      <c r="K41" s="8">
        <f t="shared" si="3"/>
        <v>0</v>
      </c>
      <c r="L41" s="8">
        <f t="shared" si="3"/>
        <v>0</v>
      </c>
      <c r="M41" s="8">
        <f t="shared" si="3"/>
        <v>0</v>
      </c>
      <c r="N41" s="8">
        <f t="shared" si="3"/>
        <v>705829</v>
      </c>
      <c r="O41" s="8">
        <f t="shared" si="3"/>
        <v>1448133</v>
      </c>
      <c r="P41" s="8">
        <f t="shared" si="3"/>
        <v>2661414</v>
      </c>
      <c r="Q41" s="8">
        <f t="shared" si="3"/>
        <v>7883544</v>
      </c>
      <c r="R41" s="8">
        <f t="shared" si="3"/>
        <v>15385711</v>
      </c>
      <c r="S41" s="8">
        <f t="shared" si="3"/>
        <v>24229811</v>
      </c>
      <c r="T41" s="8">
        <f t="shared" si="3"/>
        <v>33792798</v>
      </c>
      <c r="U41" s="8">
        <f t="shared" si="3"/>
        <v>43278615</v>
      </c>
      <c r="V41" s="8">
        <f t="shared" si="3"/>
        <v>54631852</v>
      </c>
      <c r="W41" s="8">
        <f t="shared" si="3"/>
        <v>68603264</v>
      </c>
      <c r="X41" s="8">
        <f t="shared" si="3"/>
        <v>81458450</v>
      </c>
      <c r="Y41" s="8">
        <f t="shared" si="3"/>
        <v>90522230</v>
      </c>
      <c r="Z41" s="8">
        <f t="shared" si="3"/>
        <v>97757480</v>
      </c>
      <c r="AA41" s="90">
        <f t="shared" si="3"/>
        <v>106073778</v>
      </c>
      <c r="AD41" s="121"/>
      <c r="AH41" s="15"/>
    </row>
    <row r="42" spans="2:34" x14ac:dyDescent="0.3">
      <c r="B42" s="89" t="str">
        <f t="shared" ref="B42:AA42" si="4">B15</f>
        <v>DSL</v>
      </c>
      <c r="C42" s="8">
        <f t="shared" si="4"/>
        <v>0</v>
      </c>
      <c r="D42" s="8">
        <f t="shared" si="4"/>
        <v>0</v>
      </c>
      <c r="E42" s="8">
        <f t="shared" si="4"/>
        <v>0</v>
      </c>
      <c r="F42" s="8">
        <f t="shared" si="4"/>
        <v>0</v>
      </c>
      <c r="G42" s="8">
        <f t="shared" si="4"/>
        <v>0</v>
      </c>
      <c r="H42" s="8">
        <f t="shared" si="4"/>
        <v>0</v>
      </c>
      <c r="I42" s="8">
        <f t="shared" si="4"/>
        <v>0</v>
      </c>
      <c r="J42" s="8">
        <f t="shared" si="4"/>
        <v>0</v>
      </c>
      <c r="K42" s="8">
        <f t="shared" si="4"/>
        <v>0</v>
      </c>
      <c r="L42" s="8">
        <f t="shared" si="4"/>
        <v>0</v>
      </c>
      <c r="M42" s="8">
        <f t="shared" si="4"/>
        <v>26000</v>
      </c>
      <c r="N42" s="8">
        <f t="shared" si="4"/>
        <v>175264</v>
      </c>
      <c r="O42" s="8">
        <f t="shared" si="4"/>
        <v>382094</v>
      </c>
      <c r="P42" s="8">
        <f t="shared" si="4"/>
        <v>779703</v>
      </c>
      <c r="Q42" s="8">
        <f t="shared" si="4"/>
        <v>6184042</v>
      </c>
      <c r="R42" s="8">
        <f t="shared" si="4"/>
        <v>18379022</v>
      </c>
      <c r="S42" s="8">
        <f t="shared" si="4"/>
        <v>36129420</v>
      </c>
      <c r="T42" s="8">
        <f t="shared" si="4"/>
        <v>61531085</v>
      </c>
      <c r="U42" s="8">
        <f t="shared" si="4"/>
        <v>98468510</v>
      </c>
      <c r="V42" s="8">
        <f t="shared" si="4"/>
        <v>139725113</v>
      </c>
      <c r="W42" s="8">
        <f t="shared" si="4"/>
        <v>184408011</v>
      </c>
      <c r="X42" s="8">
        <f t="shared" si="4"/>
        <v>231336827</v>
      </c>
      <c r="Y42" s="8">
        <f t="shared" si="4"/>
        <v>266222311</v>
      </c>
      <c r="Z42" s="8">
        <f t="shared" si="4"/>
        <v>298362745</v>
      </c>
      <c r="AA42" s="90">
        <f t="shared" si="4"/>
        <v>332228547</v>
      </c>
      <c r="AD42" s="120"/>
      <c r="AH42" s="15"/>
    </row>
    <row r="43" spans="2:34" x14ac:dyDescent="0.3">
      <c r="B43" s="89" t="str">
        <f t="shared" ref="B43:AA43" si="5">B16</f>
        <v>FTTH/B</v>
      </c>
      <c r="C43" s="8">
        <f t="shared" si="5"/>
        <v>0</v>
      </c>
      <c r="D43" s="8">
        <f t="shared" si="5"/>
        <v>0</v>
      </c>
      <c r="E43" s="8">
        <f t="shared" si="5"/>
        <v>0</v>
      </c>
      <c r="F43" s="8">
        <f t="shared" si="5"/>
        <v>0</v>
      </c>
      <c r="G43" s="8">
        <f t="shared" si="5"/>
        <v>0</v>
      </c>
      <c r="H43" s="8">
        <f t="shared" si="5"/>
        <v>0</v>
      </c>
      <c r="I43" s="8">
        <f t="shared" si="5"/>
        <v>0</v>
      </c>
      <c r="J43" s="8">
        <f t="shared" si="5"/>
        <v>0</v>
      </c>
      <c r="K43" s="8">
        <f t="shared" si="5"/>
        <v>0</v>
      </c>
      <c r="L43" s="8">
        <f t="shared" si="5"/>
        <v>0</v>
      </c>
      <c r="M43" s="8">
        <f t="shared" si="5"/>
        <v>0</v>
      </c>
      <c r="N43" s="8">
        <f t="shared" si="5"/>
        <v>0</v>
      </c>
      <c r="O43" s="8">
        <f t="shared" si="5"/>
        <v>0</v>
      </c>
      <c r="P43" s="8">
        <f t="shared" si="5"/>
        <v>0</v>
      </c>
      <c r="Q43" s="8">
        <f t="shared" si="5"/>
        <v>0</v>
      </c>
      <c r="R43" s="8">
        <f t="shared" si="5"/>
        <v>131000</v>
      </c>
      <c r="S43" s="8">
        <f t="shared" si="5"/>
        <v>802189</v>
      </c>
      <c r="T43" s="8">
        <f t="shared" si="5"/>
        <v>2109900</v>
      </c>
      <c r="U43" s="8">
        <f t="shared" si="5"/>
        <v>4882971</v>
      </c>
      <c r="V43" s="8">
        <f t="shared" si="5"/>
        <v>9308877</v>
      </c>
      <c r="W43" s="8">
        <f t="shared" si="5"/>
        <v>17858357</v>
      </c>
      <c r="X43" s="8">
        <f t="shared" si="5"/>
        <v>25384522</v>
      </c>
      <c r="Y43" s="8">
        <f t="shared" si="5"/>
        <v>33947552</v>
      </c>
      <c r="Z43" s="8">
        <f t="shared" si="5"/>
        <v>44480825</v>
      </c>
      <c r="AA43" s="90">
        <f t="shared" si="5"/>
        <v>55335252</v>
      </c>
      <c r="AD43" s="120"/>
      <c r="AH43" s="15"/>
    </row>
    <row r="44" spans="2:34" x14ac:dyDescent="0.3">
      <c r="B44" s="88" t="s">
        <v>41</v>
      </c>
      <c r="C44" s="8">
        <f t="shared" ref="C44:AA44" si="6">C11+C12+C13+C17</f>
        <v>16000</v>
      </c>
      <c r="D44" s="8">
        <f t="shared" si="6"/>
        <v>30000</v>
      </c>
      <c r="E44" s="8">
        <f t="shared" si="6"/>
        <v>108996.82769227089</v>
      </c>
      <c r="F44" s="8">
        <f t="shared" si="6"/>
        <v>246498.49093371601</v>
      </c>
      <c r="G44" s="8">
        <f t="shared" si="6"/>
        <v>1145418</v>
      </c>
      <c r="H44" s="8">
        <f t="shared" si="6"/>
        <v>1988498</v>
      </c>
      <c r="I44" s="8">
        <f t="shared" si="6"/>
        <v>3169189</v>
      </c>
      <c r="J44" s="8">
        <f t="shared" si="6"/>
        <v>4718949</v>
      </c>
      <c r="K44" s="8">
        <f t="shared" si="6"/>
        <v>9507140</v>
      </c>
      <c r="L44" s="8">
        <f t="shared" si="6"/>
        <v>18033971</v>
      </c>
      <c r="M44" s="8">
        <f t="shared" si="6"/>
        <v>34125490</v>
      </c>
      <c r="N44" s="8">
        <f t="shared" si="6"/>
        <v>54801269</v>
      </c>
      <c r="O44" s="8">
        <f t="shared" si="6"/>
        <v>85490674</v>
      </c>
      <c r="P44" s="8">
        <f t="shared" si="6"/>
        <v>131266203</v>
      </c>
      <c r="Q44" s="8">
        <f t="shared" si="6"/>
        <v>188336377</v>
      </c>
      <c r="R44" s="8">
        <f t="shared" si="6"/>
        <v>244033280</v>
      </c>
      <c r="S44" s="8">
        <f t="shared" si="6"/>
        <v>269216525</v>
      </c>
      <c r="T44" s="8">
        <f t="shared" si="6"/>
        <v>286650043</v>
      </c>
      <c r="U44" s="8">
        <f t="shared" si="6"/>
        <v>268560621</v>
      </c>
      <c r="V44" s="8">
        <f t="shared" si="6"/>
        <v>232372048</v>
      </c>
      <c r="W44" s="8">
        <f t="shared" si="6"/>
        <v>206285154</v>
      </c>
      <c r="X44" s="8">
        <f t="shared" si="6"/>
        <v>212707347</v>
      </c>
      <c r="Y44" s="8">
        <f t="shared" si="6"/>
        <v>193106647</v>
      </c>
      <c r="Z44" s="8">
        <f t="shared" si="6"/>
        <v>180643031</v>
      </c>
      <c r="AA44" s="90">
        <f t="shared" si="6"/>
        <v>214089556</v>
      </c>
      <c r="AD44" s="120"/>
      <c r="AH44" s="15"/>
    </row>
    <row r="45" spans="2:34" x14ac:dyDescent="0.3">
      <c r="B45" s="88" t="s">
        <v>42</v>
      </c>
      <c r="C45" s="8">
        <f t="shared" ref="C45:AA45" si="7">C18</f>
        <v>1472155.811111111</v>
      </c>
      <c r="D45" s="8">
        <f t="shared" si="7"/>
        <v>2573508.7666666666</v>
      </c>
      <c r="E45" s="8">
        <f t="shared" si="7"/>
        <v>4353694.555555556</v>
      </c>
      <c r="F45" s="8">
        <f t="shared" si="7"/>
        <v>7385111.944444444</v>
      </c>
      <c r="G45" s="8">
        <f t="shared" si="7"/>
        <v>11211543</v>
      </c>
      <c r="H45" s="8">
        <f t="shared" si="7"/>
        <v>16286524</v>
      </c>
      <c r="I45" s="8">
        <f t="shared" si="7"/>
        <v>23064745</v>
      </c>
      <c r="J45" s="8">
        <f t="shared" si="7"/>
        <v>32792136</v>
      </c>
      <c r="K45" s="8">
        <f t="shared" si="7"/>
        <v>49953365</v>
      </c>
      <c r="L45" s="8">
        <f t="shared" si="7"/>
        <v>73784176</v>
      </c>
      <c r="M45" s="8">
        <f t="shared" si="7"/>
        <v>94569386</v>
      </c>
      <c r="N45" s="8">
        <f t="shared" si="7"/>
        <v>101623352</v>
      </c>
      <c r="O45" s="8">
        <f t="shared" si="7"/>
        <v>99662183</v>
      </c>
      <c r="P45" s="8">
        <f t="shared" si="7"/>
        <v>95555835</v>
      </c>
      <c r="Q45" s="8">
        <f t="shared" si="7"/>
        <v>90392064</v>
      </c>
      <c r="R45" s="8">
        <f t="shared" si="7"/>
        <v>74333169</v>
      </c>
      <c r="S45" s="8">
        <f t="shared" si="7"/>
        <v>26000000</v>
      </c>
      <c r="T45" s="8">
        <f t="shared" si="7"/>
        <v>15700000</v>
      </c>
      <c r="U45" s="8">
        <f t="shared" si="7"/>
        <v>10700000</v>
      </c>
      <c r="V45" s="8">
        <f t="shared" si="7"/>
        <v>7600000</v>
      </c>
      <c r="W45" s="8">
        <f t="shared" si="7"/>
        <v>5169874</v>
      </c>
      <c r="X45" s="8">
        <f t="shared" si="7"/>
        <v>2739747</v>
      </c>
      <c r="Y45" s="8">
        <f t="shared" si="7"/>
        <v>309621</v>
      </c>
      <c r="Z45" s="8">
        <f t="shared" si="7"/>
        <v>9593</v>
      </c>
      <c r="AA45" s="90">
        <f t="shared" si="7"/>
        <v>0</v>
      </c>
      <c r="AD45" s="119"/>
      <c r="AH45" s="15"/>
    </row>
    <row r="46" spans="2:34" x14ac:dyDescent="0.3">
      <c r="B46" s="88" t="s">
        <v>37</v>
      </c>
      <c r="C46" s="8">
        <f t="shared" ref="C46:AA46" si="8">SUM(C19:C23)</f>
        <v>0</v>
      </c>
      <c r="D46" s="8">
        <f t="shared" si="8"/>
        <v>0</v>
      </c>
      <c r="E46" s="8">
        <f t="shared" si="8"/>
        <v>0</v>
      </c>
      <c r="F46" s="8">
        <f t="shared" si="8"/>
        <v>0</v>
      </c>
      <c r="G46" s="8">
        <f t="shared" si="8"/>
        <v>0</v>
      </c>
      <c r="H46" s="8">
        <f t="shared" si="8"/>
        <v>0</v>
      </c>
      <c r="I46" s="8">
        <f t="shared" si="8"/>
        <v>200000</v>
      </c>
      <c r="J46" s="8">
        <f t="shared" si="8"/>
        <v>1400000</v>
      </c>
      <c r="K46" s="8">
        <f t="shared" si="8"/>
        <v>5600000</v>
      </c>
      <c r="L46" s="8">
        <f t="shared" si="8"/>
        <v>17020000</v>
      </c>
      <c r="M46" s="8">
        <f t="shared" si="8"/>
        <v>50550000</v>
      </c>
      <c r="N46" s="8">
        <f t="shared" si="8"/>
        <v>113420000</v>
      </c>
      <c r="O46" s="8">
        <f t="shared" si="8"/>
        <v>218600000</v>
      </c>
      <c r="P46" s="8">
        <f t="shared" si="8"/>
        <v>396400000</v>
      </c>
      <c r="Q46" s="8">
        <f t="shared" si="8"/>
        <v>648365457</v>
      </c>
      <c r="R46" s="8">
        <f t="shared" si="8"/>
        <v>664269050</v>
      </c>
      <c r="S46" s="8">
        <f t="shared" si="8"/>
        <v>563837895</v>
      </c>
      <c r="T46" s="8">
        <f t="shared" si="8"/>
        <v>369852276</v>
      </c>
      <c r="U46" s="8">
        <f t="shared" si="8"/>
        <v>350718504</v>
      </c>
      <c r="V46" s="8">
        <f t="shared" si="8"/>
        <v>309272612</v>
      </c>
      <c r="W46" s="8">
        <f t="shared" si="8"/>
        <v>278255888</v>
      </c>
      <c r="X46" s="8">
        <f t="shared" si="8"/>
        <v>260020905</v>
      </c>
      <c r="Y46" s="8">
        <f t="shared" si="8"/>
        <v>191118910</v>
      </c>
      <c r="Z46" s="8">
        <f t="shared" si="8"/>
        <v>203545343</v>
      </c>
      <c r="AA46" s="90">
        <f t="shared" si="8"/>
        <v>225415398</v>
      </c>
      <c r="AD46" s="120"/>
      <c r="AH46" s="15"/>
    </row>
    <row r="47" spans="2:34" x14ac:dyDescent="0.3">
      <c r="B47" s="88" t="s">
        <v>38</v>
      </c>
      <c r="C47" s="8">
        <f t="shared" ref="C47:AA47" si="9">SUM(C24:C25)</f>
        <v>0</v>
      </c>
      <c r="D47" s="8">
        <f t="shared" si="9"/>
        <v>0</v>
      </c>
      <c r="E47" s="8">
        <f t="shared" si="9"/>
        <v>0</v>
      </c>
      <c r="F47" s="8">
        <f t="shared" si="9"/>
        <v>0</v>
      </c>
      <c r="G47" s="8">
        <f t="shared" si="9"/>
        <v>0</v>
      </c>
      <c r="H47" s="8">
        <f t="shared" si="9"/>
        <v>0</v>
      </c>
      <c r="I47" s="8">
        <f t="shared" si="9"/>
        <v>0</v>
      </c>
      <c r="J47" s="8">
        <f t="shared" si="9"/>
        <v>0</v>
      </c>
      <c r="K47" s="8">
        <f t="shared" si="9"/>
        <v>0</v>
      </c>
      <c r="L47" s="8">
        <f t="shared" si="9"/>
        <v>0</v>
      </c>
      <c r="M47" s="8">
        <f t="shared" si="9"/>
        <v>0</v>
      </c>
      <c r="N47" s="8">
        <f t="shared" si="9"/>
        <v>0</v>
      </c>
      <c r="O47" s="8">
        <f t="shared" si="9"/>
        <v>0</v>
      </c>
      <c r="P47" s="8">
        <f t="shared" si="9"/>
        <v>0</v>
      </c>
      <c r="Q47" s="8">
        <f t="shared" si="9"/>
        <v>0</v>
      </c>
      <c r="R47" s="8">
        <f t="shared" si="9"/>
        <v>219770477</v>
      </c>
      <c r="S47" s="8">
        <f t="shared" si="9"/>
        <v>470939798</v>
      </c>
      <c r="T47" s="8">
        <f t="shared" si="9"/>
        <v>849627060</v>
      </c>
      <c r="U47" s="8">
        <f t="shared" si="9"/>
        <v>1123906769</v>
      </c>
      <c r="V47" s="8">
        <f t="shared" si="9"/>
        <v>1500561025</v>
      </c>
      <c r="W47" s="8">
        <f t="shared" si="9"/>
        <v>1900717163</v>
      </c>
      <c r="X47" s="8">
        <f t="shared" si="9"/>
        <v>2314094393</v>
      </c>
      <c r="Y47" s="8">
        <f t="shared" si="9"/>
        <v>2883172252</v>
      </c>
      <c r="Z47" s="8">
        <f t="shared" si="9"/>
        <v>3361076985</v>
      </c>
      <c r="AA47" s="90">
        <f t="shared" si="9"/>
        <v>3751310830</v>
      </c>
      <c r="AD47" s="120"/>
      <c r="AH47" s="15"/>
    </row>
    <row r="48" spans="2:34" x14ac:dyDescent="0.3">
      <c r="B48" s="91" t="s">
        <v>39</v>
      </c>
      <c r="C48" s="80">
        <f t="shared" ref="C48:AA48" si="10">SUM(C26:C28)</f>
        <v>0</v>
      </c>
      <c r="D48" s="80">
        <f t="shared" si="10"/>
        <v>0</v>
      </c>
      <c r="E48" s="80">
        <f t="shared" si="10"/>
        <v>0</v>
      </c>
      <c r="F48" s="80">
        <f t="shared" si="10"/>
        <v>0</v>
      </c>
      <c r="G48" s="80">
        <f t="shared" si="10"/>
        <v>0</v>
      </c>
      <c r="H48" s="80">
        <f t="shared" si="10"/>
        <v>0</v>
      </c>
      <c r="I48" s="80">
        <f t="shared" si="10"/>
        <v>0</v>
      </c>
      <c r="J48" s="80">
        <f t="shared" si="10"/>
        <v>0</v>
      </c>
      <c r="K48" s="80">
        <f t="shared" si="10"/>
        <v>0</v>
      </c>
      <c r="L48" s="80">
        <f t="shared" si="10"/>
        <v>0</v>
      </c>
      <c r="M48" s="80">
        <f t="shared" si="10"/>
        <v>0</v>
      </c>
      <c r="N48" s="80">
        <f t="shared" si="10"/>
        <v>0</v>
      </c>
      <c r="O48" s="80">
        <f t="shared" si="10"/>
        <v>0</v>
      </c>
      <c r="P48" s="80">
        <f t="shared" si="10"/>
        <v>0</v>
      </c>
      <c r="Q48" s="80">
        <f t="shared" si="10"/>
        <v>0</v>
      </c>
      <c r="R48" s="80">
        <f t="shared" si="10"/>
        <v>3677200</v>
      </c>
      <c r="S48" s="80">
        <f t="shared" si="10"/>
        <v>33274200</v>
      </c>
      <c r="T48" s="80">
        <f t="shared" si="10"/>
        <v>88110000</v>
      </c>
      <c r="U48" s="80">
        <f t="shared" si="10"/>
        <v>164028000</v>
      </c>
      <c r="V48" s="80">
        <f t="shared" si="10"/>
        <v>271587126</v>
      </c>
      <c r="W48" s="80">
        <f t="shared" si="10"/>
        <v>416822098</v>
      </c>
      <c r="X48" s="80">
        <f t="shared" si="10"/>
        <v>565441708</v>
      </c>
      <c r="Y48" s="80">
        <f t="shared" si="10"/>
        <v>702966271</v>
      </c>
      <c r="Z48" s="80">
        <f t="shared" si="10"/>
        <v>869503107</v>
      </c>
      <c r="AA48" s="81">
        <f t="shared" si="10"/>
        <v>1104640485</v>
      </c>
      <c r="AD48" s="120"/>
      <c r="AH48" s="15"/>
    </row>
    <row r="49" spans="2:34" s="51" customFormat="1" x14ac:dyDescent="0.3">
      <c r="B49" s="10" t="s">
        <v>22</v>
      </c>
      <c r="C49" s="50">
        <f>SUM(C40:C48)</f>
        <v>423913685.13387102</v>
      </c>
      <c r="D49" s="50">
        <f t="shared" ref="D49:W49" si="11">SUM(D40:D48)</f>
        <v>445851309.30552</v>
      </c>
      <c r="E49" s="50">
        <f t="shared" si="11"/>
        <v>471348442.68836319</v>
      </c>
      <c r="F49" s="50">
        <f t="shared" si="11"/>
        <v>499437414.82027572</v>
      </c>
      <c r="G49" s="50">
        <f t="shared" si="11"/>
        <v>531387160</v>
      </c>
      <c r="H49" s="50">
        <f t="shared" si="11"/>
        <v>562401972</v>
      </c>
      <c r="I49" s="50">
        <f t="shared" si="11"/>
        <v>597600340</v>
      </c>
      <c r="J49" s="50">
        <f t="shared" si="11"/>
        <v>640932070</v>
      </c>
      <c r="K49" s="50">
        <f t="shared" si="11"/>
        <v>703216432</v>
      </c>
      <c r="L49" s="50">
        <f t="shared" si="11"/>
        <v>786695971</v>
      </c>
      <c r="M49" s="50">
        <f t="shared" si="11"/>
        <v>895397102</v>
      </c>
      <c r="N49" s="50">
        <f t="shared" si="11"/>
        <v>1025426621</v>
      </c>
      <c r="O49" s="50">
        <f t="shared" si="11"/>
        <v>1183715890</v>
      </c>
      <c r="P49" s="50">
        <f t="shared" si="11"/>
        <v>1434722110</v>
      </c>
      <c r="Q49" s="50">
        <f t="shared" si="11"/>
        <v>1772103598</v>
      </c>
      <c r="R49" s="50">
        <f t="shared" si="11"/>
        <v>2079503973</v>
      </c>
      <c r="S49" s="50">
        <f t="shared" si="11"/>
        <v>2292944500</v>
      </c>
      <c r="T49" s="50">
        <f t="shared" si="11"/>
        <v>2621853296</v>
      </c>
      <c r="U49" s="50">
        <f t="shared" si="11"/>
        <v>3075344616</v>
      </c>
      <c r="V49" s="50">
        <f t="shared" si="11"/>
        <v>3617418716</v>
      </c>
      <c r="W49" s="50">
        <f t="shared" si="11"/>
        <v>4205085535</v>
      </c>
      <c r="X49" s="50">
        <f>SUM(X40:X48)</f>
        <v>4837501632</v>
      </c>
      <c r="Y49" s="50">
        <f>SUM(Y40:Y48)</f>
        <v>5528066393</v>
      </c>
      <c r="Z49" s="50">
        <f>SUM(Z40:Z48)</f>
        <v>6218234784</v>
      </c>
      <c r="AA49" s="50">
        <f>SUM(AA40:AA48)</f>
        <v>6939620569</v>
      </c>
    </row>
    <row r="50" spans="2:34" x14ac:dyDescent="0.3">
      <c r="B50" s="13"/>
      <c r="Q50" s="15"/>
      <c r="X50" s="15"/>
      <c r="Z50" s="15"/>
    </row>
    <row r="51" spans="2:34" x14ac:dyDescent="0.3">
      <c r="B51" s="13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53"/>
      <c r="Y51" s="15"/>
      <c r="Z51" s="15"/>
      <c r="AA51" s="15"/>
      <c r="AH51" s="1"/>
    </row>
    <row r="52" spans="2:34" x14ac:dyDescent="0.3">
      <c r="B52" s="13"/>
      <c r="W52" s="15"/>
      <c r="X52" s="15"/>
      <c r="Y52" s="15"/>
      <c r="Z52" s="15"/>
      <c r="AA52" s="15"/>
    </row>
    <row r="53" spans="2:34" x14ac:dyDescent="0.3">
      <c r="S53" s="15"/>
      <c r="T53" s="15"/>
      <c r="U53" s="15"/>
      <c r="V53" s="15"/>
      <c r="W53" s="15"/>
      <c r="X53" s="15"/>
      <c r="Y53" s="15"/>
      <c r="Z53" s="15"/>
      <c r="AA53" s="15"/>
    </row>
    <row r="63" spans="2:34" x14ac:dyDescent="0.3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</sheetData>
  <mergeCells count="5">
    <mergeCell ref="A9:A10"/>
    <mergeCell ref="A11:A17"/>
    <mergeCell ref="A18:A28"/>
    <mergeCell ref="AD45:AD48"/>
    <mergeCell ref="AD41:AD44"/>
  </mergeCells>
  <hyperlinks>
    <hyperlink ref="C4" r:id="rId1"/>
    <hyperlink ref="C1" r:id="rId2" display="http://www.itu.int/ITU-D/ict/wtim11/documents/inf/015INF-E.pdf"/>
    <hyperlink ref="C2" r:id="rId3"/>
    <hyperlink ref="C3" r:id="rId4" display="http://ijoc.org/ojs/index.php/ijoc/article/view/1563/741"/>
    <hyperlink ref="C5" r:id="rId5"/>
  </hyperlinks>
  <pageMargins left="0.7" right="0.7" top="0.75" bottom="0.75" header="0.3" footer="0.3"/>
  <pageSetup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Global CAPACITY opt.compr.kbps</vt:lpstr>
      <vt:lpstr>Global SUBSCRIBER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mhilbert</dc:creator>
  <cp:lastModifiedBy>mhilbert</cp:lastModifiedBy>
  <dcterms:created xsi:type="dcterms:W3CDTF">2010-11-02T00:52:22Z</dcterms:created>
  <dcterms:modified xsi:type="dcterms:W3CDTF">2013-05-02T19:30:52Z</dcterms:modified>
</cp:coreProperties>
</file>